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Предложение!$87:$98</definedName>
    <definedName name="OFFER_TARIFF_A_3">Предложение!$157:$168</definedName>
    <definedName name="OFFER_TARIFF_A_4">Предложение!$227:$229</definedName>
    <definedName name="OFFER_TARIFF_A_5">Предложение!$288:$290</definedName>
    <definedName name="OFFER_TARIFF_A_COLDVSNA_1">Предложение!$51:$53</definedName>
    <definedName name="OFFER_TARIFF_A_COLDVSNA_2">Предложение!$123:$125</definedName>
    <definedName name="OFFER_TARIFF_A_COLDVSNA_3">Предложение!$193:$195</definedName>
    <definedName name="OFFER_TARIFF_A_COLDVSNA_4">Предложение!$254:$256</definedName>
    <definedName name="OFFER_TARIFF_A_COLDVSNA_5">Предложение!$315:$317</definedName>
    <definedName name="OFFER_TARIFF_A_HOTVSNA_1">Предложение!$66:$68</definedName>
    <definedName name="OFFER_TARIFF_A_HOTVSNA_2">Предложение!$138:$140</definedName>
    <definedName name="OFFER_TARIFF_A_HOTVSNA_3">Предложение!$208:$210</definedName>
    <definedName name="OFFER_TARIFF_A_HOTVSNA_4">Предложение!$269:$271</definedName>
    <definedName name="OFFER_TARIFF_A_HOTVSNA_5">Предложение!$330:$332</definedName>
    <definedName name="OFFER_TARIFF_A_VOTV_1">Предложение!$75:$77</definedName>
    <definedName name="OFFER_TARIFF_A_VOTV_2">Предложение!$147:$149</definedName>
    <definedName name="OFFER_TARIFF_A_VOTV_3">Предложение!$217:$219</definedName>
    <definedName name="OFFER_TARIFF_A_VOTV_4">Предложение!$278:$280</definedName>
    <definedName name="OFFER_TARIFF_A_VOTV_5">Предложение!$339:$341</definedName>
    <definedName name="OFFER_TARIFF_B_1">Предложение!$27:$29</definedName>
    <definedName name="OFFER_TARIFF_B_2">Предложение!$99:$101</definedName>
    <definedName name="OFFER_TARIFF_B_3">Предложение!$169:$171</definedName>
    <definedName name="OFFER_TARIFF_B_4">Предложение!$230:$232</definedName>
    <definedName name="OFFER_TARIFF_B_5">Предложение!$291:$293</definedName>
    <definedName name="OFFER_TARIFF_B_COLDVSNA_1">Предложение!$54:$56</definedName>
    <definedName name="OFFER_TARIFF_B_COLDVSNA_2">Предложение!$126:$128</definedName>
    <definedName name="OFFER_TARIFF_B_COLDVSNA_3">Предложение!$196:$198</definedName>
    <definedName name="OFFER_TARIFF_B_COLDVSNA_4">Предложение!$257:$259</definedName>
    <definedName name="OFFER_TARIFF_B_COLDVSNA_5">Предложение!$318:$320</definedName>
    <definedName name="OFFER_TARIFF_B_HOTVSNA_1">Предложение!$69:$71</definedName>
    <definedName name="OFFER_TARIFF_B_HOTVSNA_2">Предложение!$141:$143</definedName>
    <definedName name="OFFER_TARIFF_B_HOTVSNA_3">Предложение!$211:$213</definedName>
    <definedName name="OFFER_TARIFF_B_HOTVSNA_4">Предложение!$272:$274</definedName>
    <definedName name="OFFER_TARIFF_B_HOTVSNA_5">Предложение!$333:$335</definedName>
    <definedName name="OFFER_TARIFF_B_VOTV_1">Предложение!$78:$80</definedName>
    <definedName name="OFFER_TARIFF_B_VOTV_2">Предложение!$150:$152</definedName>
    <definedName name="OFFER_TARIFF_B_VOTV_3">Предложение!$220:$222</definedName>
    <definedName name="OFFER_TARIFF_B_VOTV_4">Предложение!$281:$283</definedName>
    <definedName name="OFFER_TARIFF_B_VOTV_5">Предложение!$342:$344</definedName>
    <definedName name="OFFER_TARIFF_C_1">Предложение!$30:$32</definedName>
    <definedName name="OFFER_TARIFF_C_2">Предложение!$102:$104</definedName>
    <definedName name="OFFER_TARIFF_C_3">Предложение!$172:$174</definedName>
    <definedName name="OFFER_TARIFF_C_4">Предложение!$233:$235</definedName>
    <definedName name="OFFER_TARIFF_C_5">Предложение!$294:$296</definedName>
    <definedName name="OFFER_TARIFF_C_COLDVSNA_1">Предложение!$57:$59</definedName>
    <definedName name="OFFER_TARIFF_C_COLDVSNA_2">Предложение!$129:$131</definedName>
    <definedName name="OFFER_TARIFF_C_COLDVSNA_3">Предложение!$199:$201</definedName>
    <definedName name="OFFER_TARIFF_C_COLDVSNA_4">Предложение!$260:$262</definedName>
    <definedName name="OFFER_TARIFF_C_COLDVSNA_5">Предложение!$321:$323</definedName>
    <definedName name="OFFER_TARIFF_C_HOTVSNA_1">Предложение!$72:$74</definedName>
    <definedName name="OFFER_TARIFF_C_HOTVSNA_2">Предложение!$144:$146</definedName>
    <definedName name="OFFER_TARIFF_C_HOTVSNA_3">Предложение!$214:$216</definedName>
    <definedName name="OFFER_TARIFF_C_HOTVSNA_4">Предложение!$275:$277</definedName>
    <definedName name="OFFER_TARIFF_C_HOTVSNA_5">Предложение!$336:$338</definedName>
    <definedName name="OFFER_TARIFF_C_VOTV_1">Предложение!$81:$83</definedName>
    <definedName name="OFFER_TARIFF_C_VOTV_2">Предложение!$153:$155</definedName>
    <definedName name="OFFER_TARIFF_C_VOTV_3">Предложение!$223:$225</definedName>
    <definedName name="OFFER_TARIFF_C_VOTV_4">Предложение!$284:$286</definedName>
    <definedName name="OFFER_TARIFF_C_VOTV_5">Предложение!$345:$347</definedName>
    <definedName name="OFFER_TARIFF_D_1">Предложение!$33:$35</definedName>
    <definedName name="OFFER_TARIFF_D_2">Предложение!$105:$107</definedName>
    <definedName name="OFFER_TARIFF_D_3">Предложение!$175:$177</definedName>
    <definedName name="OFFER_TARIFF_D_4">Предложение!$236:$238</definedName>
    <definedName name="OFFER_TARIFF_D_5">Предложение!$297:$299</definedName>
    <definedName name="OFFER_TARIFF_D_COLDVSNA_1">Предложение!$60:$62</definedName>
    <definedName name="OFFER_TARIFF_D_COLDVSNA_2">Предложение!$132:$134</definedName>
    <definedName name="OFFER_TARIFF_D_COLDVSNA_3">Предложение!$202:$204</definedName>
    <definedName name="OFFER_TARIFF_D_COLDVSNA_4">Предложение!$263:$265</definedName>
    <definedName name="OFFER_TARIFF_D_COLDVSNA_5">Предложение!$324:$326</definedName>
    <definedName name="OFFER_TARIFF_E_COLDVSNA_1">Предложение!$63:$65</definedName>
    <definedName name="OFFER_TARIFF_E_COLDVSNA_2">Предложение!$135:$137</definedName>
    <definedName name="OFFER_TARIFF_E_COLDVSNA_3">Предложение!$205:$207</definedName>
    <definedName name="OFFER_TARIFF_E_COLDVSNA_4">Предложение!$266:$268</definedName>
    <definedName name="OFFER_TARIFF_E_COLDVSNA_5">Предложение!$327:$329</definedName>
    <definedName name="OFFER_TARIFF_E1_1">Предложение!$36:$38</definedName>
    <definedName name="OFFER_TARIFF_E1_2">Предложение!$108:$110</definedName>
    <definedName name="OFFER_TARIFF_E1_3">Предложение!$178:$180</definedName>
    <definedName name="OFFER_TARIFF_E1_4">Предложение!$239:$241</definedName>
    <definedName name="OFFER_TARIFF_E1_5">Предложение!$300:$302</definedName>
    <definedName name="OFFER_TARIFF_E2_1">Предложение!$39:$41</definedName>
    <definedName name="OFFER_TARIFF_E2_2">Предложение!$111:$113</definedName>
    <definedName name="OFFER_TARIFF_E2_3">Предложение!$181:$183</definedName>
    <definedName name="OFFER_TARIFF_E2_4">Предложение!$242:$244</definedName>
    <definedName name="OFFER_TARIFF_E2_5">Предложение!$303:$305</definedName>
    <definedName name="OFFER_TARIFF_F_1">Предложение!$42:$44</definedName>
    <definedName name="OFFER_TARIFF_F_2">Предложение!$114:$116</definedName>
    <definedName name="OFFER_TARIFF_F_3">Предложение!$184:$186</definedName>
    <definedName name="OFFER_TARIFF_F_4">Предложение!$245:$247</definedName>
    <definedName name="OFFER_TARIFF_F_5">Предложение!$306:$308</definedName>
    <definedName name="OFFER_TARIFF_G_1">Предложение!$45:$47</definedName>
    <definedName name="OFFER_TARIFF_G_2">Предложение!$117:$119</definedName>
    <definedName name="OFFER_TARIFF_G_3">Предложение!$187:$189</definedName>
    <definedName name="OFFER_TARIFF_G_4">Предложение!$248:$250</definedName>
    <definedName name="OFFER_TARIFF_G_5">Предложение!$309:$311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Предложение!$G$125</definedName>
    <definedName name="pIns_PT_VTAR_A_COLDVSNA_OFFER_3">Предложение!$G$195</definedName>
    <definedName name="pIns_PT_VTAR_A_COLDVSNA_OFFER_4">Предложение!$G$256</definedName>
    <definedName name="pIns_PT_VTAR_A_COLDVSNA_OFFER_5">Предложение!$G$317</definedName>
    <definedName name="pIns_PT_VTAR_A_COLDVSNA_OFFER5">Предложение!$G$317</definedName>
    <definedName name="pIns_PT_VTAR_A_HOTVSNA">'ГВС. Т-гор.вода'!$T$54</definedName>
    <definedName name="pIns_PT_VTAR_A_HOTVSNA_OFFER_1">Предложение!$G$68</definedName>
    <definedName name="pIns_PT_VTAR_A_HOTVSNA_OFFER_2">Предложение!$G$140</definedName>
    <definedName name="pIns_PT_VTAR_A_HOTVSNA_OFFER_3">Предложение!$G$210</definedName>
    <definedName name="pIns_PT_VTAR_A_HOTVSNA_OFFER_4">Предложение!$G$271</definedName>
    <definedName name="pIns_PT_VTAR_A_HOTVSNA_OFFER_5">Предложение!$G$332</definedName>
    <definedName name="pIns_PT_VTAR_A_OFFER_1">Предложение!$G$26</definedName>
    <definedName name="pIns_PT_VTAR_A_OFFER_2">Предложение!$G$98</definedName>
    <definedName name="pIns_PT_VTAR_A_OFFER_3">Предложение!$G$168</definedName>
    <definedName name="pIns_PT_VTAR_A_OFFER_4">Предложение!$G$229</definedName>
    <definedName name="pIns_PT_VTAR_A_OFFER_5">Предложение!$G$290</definedName>
    <definedName name="pIns_PT_VTAR_A_VOTV">'ВО. Т-во'!$T$53</definedName>
    <definedName name="pIns_PT_VTAR_A_VOTV_OFFER_1">Предложение!$G$77</definedName>
    <definedName name="pIns_PT_VTAR_A_VOTV_OFFER_2">Предложение!$G$149</definedName>
    <definedName name="pIns_PT_VTAR_A_VOTV_OFFER_3">Предложение!$G$219</definedName>
    <definedName name="pIns_PT_VTAR_A_VOTV_OFFER_4">Предложение!$G$280</definedName>
    <definedName name="pIns_PT_VTAR_A_VOTV_OFFER_5">Предложение!$G$341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Предложение!$G$128</definedName>
    <definedName name="pIns_PT_VTAR_B_COLDVSNA_OFFER_3">Предложение!$G$198</definedName>
    <definedName name="pIns_PT_VTAR_B_COLDVSNA_OFFER_4">Предложение!$G$259</definedName>
    <definedName name="pIns_PT_VTAR_B_COLDVSNA_OFFER_5">Предложение!$G$320</definedName>
    <definedName name="pIns_PT_VTAR_B_HOTVSNA">'ГВС. Т-транс'!$T$54</definedName>
    <definedName name="pIns_PT_VTAR_B_HOTVSNA_OFFER_1">Предложение!$G$71</definedName>
    <definedName name="pIns_PT_VTAR_B_HOTVSNA_OFFER_2">Предложение!$G$143</definedName>
    <definedName name="pIns_PT_VTAR_B_HOTVSNA_OFFER_3">Предложение!$G$213</definedName>
    <definedName name="pIns_PT_VTAR_B_HOTVSNA_OFFER_4">Предложение!$G$274</definedName>
    <definedName name="pIns_PT_VTAR_B_HOTVSNA_OFFER_5">Предложение!$G$335</definedName>
    <definedName name="pIns_PT_VTAR_B_OFFER_1">Предложение!$G$29</definedName>
    <definedName name="pIns_PT_VTAR_B_OFFER_2">Предложение!$G$101</definedName>
    <definedName name="pIns_PT_VTAR_B_OFFER_3">Предложение!$G$171</definedName>
    <definedName name="pIns_PT_VTAR_B_OFFER_4">Предложение!$G$232</definedName>
    <definedName name="pIns_PT_VTAR_B_OFFER_5">Предложение!$G$293</definedName>
    <definedName name="pIns_PT_VTAR_B_VOTV">'ВО. Т-транс'!$T$53</definedName>
    <definedName name="pIns_PT_VTAR_B_VOTV_OFFER_1">Предложение!$G$80</definedName>
    <definedName name="pIns_PT_VTAR_B_VOTV_OFFER_2">Предложение!$G$152</definedName>
    <definedName name="pIns_PT_VTAR_B_VOTV_OFFER_3">Предложение!$G$222</definedName>
    <definedName name="pIns_PT_VTAR_B_VOTV_OFFER_4">Предложение!$G$283</definedName>
    <definedName name="pIns_PT_VTAR_B_VOTV_OFFER_5">Предложение!$G$344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Предложение!$G$131</definedName>
    <definedName name="pIns_PT_VTAR_C_COLDVSNA_OFFER_3">Предложение!$G$201</definedName>
    <definedName name="pIns_PT_VTAR_C_COLDVSNA_OFFER_4">Предложение!$G$262</definedName>
    <definedName name="pIns_PT_VTAR_C_COLDVSNA_OFFER_5">Предложение!$G$323</definedName>
    <definedName name="pIns_PT_VTAR_C_HOTVSNA">'ГВС. Т-подкл'!$T$63</definedName>
    <definedName name="pIns_PT_VTAR_C_HOTVSNA_OFFER_1">Предложение!$G$74</definedName>
    <definedName name="pIns_PT_VTAR_C_HOTVSNA_OFFER_2">Предложение!$G$146</definedName>
    <definedName name="pIns_PT_VTAR_C_HOTVSNA_OFFER_3">Предложение!$G$216</definedName>
    <definedName name="pIns_PT_VTAR_C_HOTVSNA_OFFER_4">Предложение!$G$277</definedName>
    <definedName name="pIns_PT_VTAR_C_HOTVSNA_OFFER_5">Предложение!$G$338</definedName>
    <definedName name="pIns_PT_VTAR_C_OFFER_1">Предложение!$G$32</definedName>
    <definedName name="pIns_PT_VTAR_C_OFFER_2">Предложение!$G$104</definedName>
    <definedName name="pIns_PT_VTAR_C_OFFER_3">Предложение!$G$174</definedName>
    <definedName name="pIns_PT_VTAR_C_OFFER_4">Предложение!$G$235</definedName>
    <definedName name="pIns_PT_VTAR_C_OFFER_5">Предложение!$G$296</definedName>
    <definedName name="pIns_PT_VTAR_C_VOTV">'ВО. Т-подкл'!$T$63</definedName>
    <definedName name="pIns_PT_VTAR_C_VOTV_OFFER_1">Предложение!$G$83</definedName>
    <definedName name="pIns_PT_VTAR_C_VOTV_OFFER_2">Предложение!$G$155</definedName>
    <definedName name="pIns_PT_VTAR_C_VOTV_OFFER_3">Предложение!$G$225</definedName>
    <definedName name="pIns_PT_VTAR_C_VOTV_OFFER_4">Предложение!$G$286</definedName>
    <definedName name="pIns_PT_VTAR_C_VOTV_OFFER_5">Предложение!$G$347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Предложение!$G$134</definedName>
    <definedName name="pIns_PT_VTAR_D_COLDVSNA_OFFER_3">Предложение!$G$204</definedName>
    <definedName name="pIns_PT_VTAR_D_COLDVSNA_OFFER_4">Предложение!$G$265</definedName>
    <definedName name="pIns_PT_VTAR_D_COLDVSNA_OFFER_5">Предложение!$G$326</definedName>
    <definedName name="pIns_PT_VTAR_D_OFFER_1">Предложение!$G$35</definedName>
    <definedName name="pIns_PT_VTAR_D_OFFER_2">Предложение!$G$107</definedName>
    <definedName name="pIns_PT_VTAR_D_OFFER_3">Предложение!$G$177</definedName>
    <definedName name="pIns_PT_VTAR_D_OFFER_4">Предложение!$G$238</definedName>
    <definedName name="pIns_PT_VTAR_D_OFFER_5">Предложение!$G$299</definedName>
    <definedName name="pIns_PT_VTAR_E_COLDVSNA">'ХВС. Т-подкл'!$T$63</definedName>
    <definedName name="pIns_PT_VTAR_E_COLDVSNA_OFFER_1">Предложение!$G$65</definedName>
    <definedName name="pIns_PT_VTAR_E_COLDVSNA_OFFER_2">Предложение!$G$137</definedName>
    <definedName name="pIns_PT_VTAR_E_COLDVSNA_OFFER_3">Предложение!$G$207</definedName>
    <definedName name="pIns_PT_VTAR_E_COLDVSNA_OFFER_4">Предложение!$G$268</definedName>
    <definedName name="pIns_PT_VTAR_E_COLDVSNA_OFFER_5">Предложение!$G$329</definedName>
    <definedName name="pIns_PT_VTAR_E1">'ТС. Т-передача ТЭ'!$T$57</definedName>
    <definedName name="pIns_PT_VTAR_E1_OFFER_1">Предложение!$G$38</definedName>
    <definedName name="pIns_PT_VTAR_E1_OFFER_2">Предложение!$G$110</definedName>
    <definedName name="pIns_PT_VTAR_E1_OFFER_3">Предложение!$G$180</definedName>
    <definedName name="pIns_PT_VTAR_E1_OFFER_4">Предложение!$G$241</definedName>
    <definedName name="pIns_PT_VTAR_E1_OFFER_5">Предложение!$G$302</definedName>
    <definedName name="pIns_PT_VTAR_E2">'ТС. Т-передача ТН'!$T$57</definedName>
    <definedName name="pIns_PT_VTAR_E2_OFFER_1">Предложение!$G$41</definedName>
    <definedName name="pIns_PT_VTAR_E2_OFFER_2">Предложение!$G$113</definedName>
    <definedName name="pIns_PT_VTAR_E2_OFFER_3">Предложение!$G$183</definedName>
    <definedName name="pIns_PT_VTAR_E2_OFFER_4">Предложение!$G$244</definedName>
    <definedName name="pIns_PT_VTAR_E2_OFFER_5">Предложение!$G$305</definedName>
    <definedName name="pIns_PT_VTAR_F">'ТС. Резерв мощности'!$T$57</definedName>
    <definedName name="pIns_PT_VTAR_F_OFFER_1">Предложение!$G$44</definedName>
    <definedName name="pIns_PT_VTAR_F_OFFER_2">Предложение!$G$116</definedName>
    <definedName name="pIns_PT_VTAR_F_OFFER_3">Предложение!$G$186</definedName>
    <definedName name="pIns_PT_VTAR_F_OFFER_4">Предложение!$G$247</definedName>
    <definedName name="pIns_PT_VTAR_F_OFFER_5">Предложение!$G$308</definedName>
    <definedName name="pIns_PT_VTAR_G">'ТС. Т-подкл'!$T$62</definedName>
    <definedName name="pIns_PT_VTAR_G_OFFER_1">Предложение!$G$47</definedName>
    <definedName name="pIns_PT_VTAR_G_OFFER_2">Предложение!$G$119</definedName>
    <definedName name="pIns_PT_VTAR_G_OFFER_3">Предложение!$G$189</definedName>
    <definedName name="pIns_PT_VTAR_G_OFFER_4">Предложение!$G$250</definedName>
    <definedName name="pIns_PT_VTAR_G_OFFER_5">Предложение!$G$311</definedName>
    <definedName name="pIns_PT_VTAR_H">'ТС. Т-подкл(инд)'!$T$56</definedName>
    <definedName name="pIns_PT_VTAR_H_OFFER_1">Предложение!$G$50</definedName>
    <definedName name="pIns_PT_VTAR_H_OFFER_2">Предложение!$G$122</definedName>
    <definedName name="pIns_PT_VTAR_H_OFFER_3">Предложение!$G$192</definedName>
    <definedName name="pIns_PT_VTAR_H_OFFER_4">Предложение!$G$253</definedName>
    <definedName name="pIns_PT_VTAR_H_OFFER_5">Предложение!$G$314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&gt;=25МВт'!$BZ$39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&gt;=25МВт'!$BZ$58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<sst xmlns="http://schemas.openxmlformats.org/spreadsheetml/2006/main" count="14065" uniqueCount="3458">
  <si>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</si>
  <si>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</si>
  <si>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</si>
  <si>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</si>
  <si>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</si>
  <si>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</si>
  <si>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</si>
  <si>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</si>
  <si>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</si>
  <si>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</si>
  <si>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</si>
  <si>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</si>
  <si>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</si>
  <si>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</si>
  <si>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</si>
  <si>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</si>
  <si>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</si>
  <si>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</si>
  <si>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</si>
  <si>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</si>
  <si>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</si>
  <si>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</si>
  <si>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</si>
  <si>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</si>
  <si>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</si>
  <si>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</si>
  <si>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</si>
  <si>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</si>
  <si>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</si>
  <si>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</si>
  <si>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</si>
  <si>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</si>
  <si>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</si>
  <si>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</si>
  <si>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</si>
  <si>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</si>
  <si>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</si>
  <si>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</si>
  <si>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</si>
  <si>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</si>
  <si>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</si>
  <si>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373/2026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</si>
  <si>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</si>
  <si>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</si>
  <si>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</si>
  <si>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</si>
  <si>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</si>
  <si>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</si>
  <si>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</si>
  <si>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</si>
  <si>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</si>
  <si>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</si>
  <si>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</si>
  <si>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</si>
  <si>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</si>
  <si>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</si>
  <si>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</si>
  <si>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</si>
  <si>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</si>
  <si>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</si>
  <si>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</si>
  <si>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</si>
  <si>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</si>
  <si>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</si>
  <si>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</si>
  <si>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</si>
  <si>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</si>
  <si>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</si>
  <si>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</si>
  <si>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</si>
  <si>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150508, Ярославская обл., Ярославский район, ст. Тенино, здание 6</t>
  </si>
  <si>
    <t>Фамилия, имя, отчество руководителя</t>
  </si>
  <si>
    <t>Лю Цзиньсюн</t>
  </si>
  <si>
    <t>Ответственный за заполнение формы</t>
  </si>
  <si>
    <t>Фамилия, имя, отчество</t>
  </si>
  <si>
    <t>Попова Н.А.</t>
  </si>
  <si>
    <t>Должность</t>
  </si>
  <si>
    <t>ведущий специалист</t>
  </si>
  <si>
    <t>Контактный телефон</t>
  </si>
  <si>
    <t>(4852) 59-88-49</t>
  </si>
  <si>
    <t>E-mail</t>
  </si>
  <si>
    <t>PopovaNA@ht-tpp.ru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</si>
  <si>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</si>
  <si>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</si>
  <si>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</si>
  <si>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</si>
  <si>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</si>
  <si>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</si>
  <si>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</si>
  <si>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</si>
  <si>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</si>
  <si>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</si>
  <si>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</si>
  <si>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</si>
  <si>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</si>
  <si>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</si>
  <si>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</si>
  <si>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</si>
  <si>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</si>
  <si>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113</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</si>
  <si>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</si>
  <si>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</si>
  <si>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</si>
  <si>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</si>
  <si>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</si>
  <si>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</si>
  <si>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</si>
  <si>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</si>
  <si>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</si>
  <si>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</si>
  <si>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</si>
  <si>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</si>
  <si>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</si>
  <si>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</si>
  <si>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</si>
  <si>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</si>
  <si>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</si>
  <si>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</si>
  <si>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</si>
  <si>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</si>
  <si>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</si>
  <si>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</si>
  <si>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</si>
  <si>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</si>
  <si>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</si>
  <si>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</si>
  <si>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</si>
  <si>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</si>
  <si>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</si>
  <si>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</si>
  <si>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</si>
  <si>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</si>
  <si>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</si>
  <si>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</si>
  <si>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</si>
  <si>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</si>
  <si>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</si>
  <si>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</si>
  <si>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</si>
  <si>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</si>
  <si>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</si>
  <si>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</si>
  <si>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</si>
  <si>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</si>
  <si>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</si>
  <si>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</si>
  <si>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</si>
  <si>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</si>
  <si>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</si>
  <si>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</si>
  <si>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</si>
  <si>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</si>
  <si>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</si>
  <si>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</si>
  <si>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</si>
  <si>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Тепловая энергия, поставляемая потребителям ООО "Хуадянь-Тенинская ТЭЦ"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</si>
  <si>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</si>
  <si>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</si>
  <si>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</si>
  <si>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</si>
  <si>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</si>
  <si>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</si>
  <si>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</si>
  <si>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</si>
  <si>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</si>
  <si>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</si>
  <si>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</si>
  <si>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</si>
  <si>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</si>
  <si>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</si>
  <si>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</si>
  <si>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</si>
  <si>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</si>
  <si>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</si>
  <si>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</si>
  <si>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</si>
  <si>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</si>
  <si>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</si>
  <si>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</si>
  <si>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</si>
  <si>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</si>
  <si>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</si>
  <si>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</si>
  <si>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</si>
  <si>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</si>
  <si>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</si>
  <si>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</si>
  <si>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</si>
  <si>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</si>
  <si>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</si>
  <si>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</si>
  <si>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</si>
  <si>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</si>
  <si>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</si>
  <si>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</si>
  <si>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</si>
  <si>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</si>
  <si>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</si>
  <si>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</si>
  <si>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</si>
  <si>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</si>
  <si>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</si>
  <si>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</si>
  <si>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</si>
  <si>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</si>
  <si>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</si>
  <si>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</si>
  <si>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</si>
  <si>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</si>
  <si>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</si>
  <si>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</si>
  <si>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</si>
  <si>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</si>
  <si>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</si>
  <si>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</si>
  <si>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</si>
  <si>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</si>
  <si>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</si>
  <si>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</si>
  <si>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</si>
  <si>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</si>
  <si>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</si>
  <si>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</si>
  <si>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</si>
  <si>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</si>
  <si>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</si>
  <si>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</si>
  <si>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</si>
  <si>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</si>
  <si>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</si>
  <si>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</si>
  <si>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</si>
  <si>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</si>
  <si>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</si>
  <si>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</si>
  <si>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</si>
  <si>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</si>
  <si>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</si>
  <si>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</si>
  <si>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</si>
  <si>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</si>
  <si>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</si>
  <si>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</si>
  <si>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</si>
  <si>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</si>
  <si>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</si>
  <si>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</si>
  <si>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</si>
  <si>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</si>
  <si>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</si>
  <si>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</si>
  <si>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</si>
  <si>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</si>
  <si>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</si>
  <si>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</si>
  <si>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</si>
  <si>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</si>
  <si>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</si>
  <si>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</si>
  <si>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</si>
  <si>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</si>
  <si>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</si>
  <si>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</si>
  <si>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</si>
  <si>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</si>
  <si>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</si>
  <si>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</si>
  <si>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</si>
  <si>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</si>
  <si>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</si>
  <si>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</si>
  <si>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</si>
  <si>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</si>
  <si>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</si>
  <si>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</si>
  <si>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</si>
  <si>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</si>
  <si>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</si>
  <si>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</si>
  <si>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</si>
  <si>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</si>
  <si>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</si>
  <si>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</si>
  <si>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</si>
  <si>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</si>
  <si>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</si>
  <si>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</si>
  <si>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</si>
  <si>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</si>
  <si>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</si>
  <si>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</si>
  <si>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</si>
  <si>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</si>
  <si>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</si>
  <si>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</si>
  <si>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</si>
  <si>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</si>
  <si>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</si>
  <si>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</si>
  <si>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</si>
  <si>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</si>
  <si>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</si>
  <si>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</si>
  <si>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</si>
  <si>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</si>
  <si>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</si>
  <si>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</si>
  <si>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</si>
  <si>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</si>
  <si>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</si>
  <si>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</si>
  <si>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</si>
  <si>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</si>
  <si>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</si>
  <si>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</si>
  <si>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</si>
  <si>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</si>
  <si>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</si>
  <si>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</si>
  <si>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</si>
  <si>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</si>
  <si>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</si>
  <si>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</si>
  <si>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</si>
  <si>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</si>
  <si>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</si>
  <si>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</si>
  <si>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</si>
  <si>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</si>
  <si>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</si>
  <si>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</si>
  <si>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</si>
  <si>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</si>
  <si>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</si>
  <si>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</si>
  <si>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</si>
  <si>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</si>
  <si>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</si>
  <si>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</si>
  <si>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</si>
  <si>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</si>
  <si>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</si>
  <si>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</si>
  <si>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</si>
  <si>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</si>
  <si>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</si>
  <si>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</si>
  <si>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</si>
  <si>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</si>
  <si>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</si>
  <si>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</si>
  <si>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</si>
  <si>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</si>
  <si>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</si>
  <si>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</si>
  <si>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</si>
  <si>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</si>
  <si>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</si>
  <si>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</si>
  <si>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</si>
  <si>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</si>
  <si>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</si>
  <si>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</si>
  <si>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</si>
  <si>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</si>
  <si>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</si>
  <si>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</si>
  <si>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</si>
  <si>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</si>
  <si>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</si>
  <si>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</si>
  <si>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</si>
  <si>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</si>
  <si>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</si>
  <si>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</si>
  <si>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</si>
  <si>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</si>
  <si>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</si>
  <si>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</si>
  <si>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</si>
  <si>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</si>
  <si>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</si>
  <si>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</si>
  <si>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</si>
  <si>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</si>
  <si>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</si>
  <si>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</si>
  <si>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</si>
  <si>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</si>
  <si>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</si>
  <si>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</si>
  <si>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</si>
  <si>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</si>
  <si>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</si>
  <si>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</si>
  <si>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</si>
  <si>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</si>
  <si>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</si>
  <si>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</si>
  <si>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</si>
  <si>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</si>
  <si>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</si>
  <si>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</si>
  <si>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</si>
  <si>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</si>
  <si>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</si>
  <si>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</si>
  <si>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</si>
  <si>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</si>
  <si>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</si>
  <si>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</si>
  <si>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</si>
  <si>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</si>
  <si>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</si>
  <si>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</si>
  <si>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</si>
  <si>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</si>
  <si>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</si>
  <si>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</si>
  <si>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</si>
  <si>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</si>
  <si>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</si>
  <si>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</si>
  <si>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</si>
  <si>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</si>
  <si>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</si>
  <si>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</si>
  <si>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</si>
  <si>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</si>
  <si>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</si>
  <si>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</si>
  <si>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</si>
  <si>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</si>
  <si>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</si>
  <si>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</si>
  <si>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</si>
  <si>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</si>
  <si>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</si>
  <si>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</si>
  <si>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</si>
  <si>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</si>
  <si>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</si>
  <si>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</si>
  <si>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</si>
  <si>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</si>
  <si>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</si>
  <si>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</si>
  <si>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</si>
  <si>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</si>
  <si>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</si>
  <si>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</si>
  <si>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</si>
  <si>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</si>
  <si>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</si>
  <si>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</si>
  <si>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</si>
  <si>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</si>
  <si>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</si>
  <si>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</si>
  <si>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</si>
  <si>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</si>
  <si>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</si>
  <si>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</si>
  <si>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</si>
  <si>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</si>
  <si>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</si>
  <si>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</si>
  <si>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</si>
  <si>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</si>
  <si>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</si>
  <si>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</si>
  <si>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</si>
  <si>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</si>
  <si>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</si>
  <si>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</si>
  <si>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</si>
  <si>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</si>
  <si>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</si>
  <si>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</si>
  <si>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</si>
  <si>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</si>
  <si>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</si>
  <si>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</si>
  <si>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</si>
  <si>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</si>
  <si>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</si>
  <si>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</si>
  <si>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</si>
  <si>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</si>
  <si>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</si>
  <si>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</si>
  <si>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</si>
  <si>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</si>
  <si>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</si>
  <si>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</si>
  <si>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</si>
  <si>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</si>
  <si>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</si>
  <si>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</si>
  <si>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</si>
  <si>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</si>
  <si>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</si>
  <si>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</si>
  <si>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</si>
  <si>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</si>
  <si>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</si>
  <si>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</si>
  <si>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</si>
  <si>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</si>
  <si>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</si>
  <si>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</si>
  <si>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</si>
  <si>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</si>
  <si>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</si>
  <si>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</si>
  <si>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</si>
  <si>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</si>
  <si>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</si>
  <si>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</si>
  <si>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</si>
  <si>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</si>
  <si>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</si>
  <si>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</si>
  <si>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</si>
  <si>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</si>
  <si>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</si>
  <si>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</si>
  <si>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</si>
  <si>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</si>
  <si>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</si>
  <si>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</si>
  <si>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</si>
  <si>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</si>
  <si>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</si>
  <si>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</si>
  <si>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</si>
  <si>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</si>
  <si>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</si>
  <si>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</si>
  <si>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</si>
  <si>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</si>
  <si>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</si>
  <si>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</si>
  <si>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</si>
  <si>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</si>
  <si>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</si>
  <si>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</si>
  <si>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</si>
  <si>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</si>
  <si>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</si>
  <si>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</si>
  <si>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</si>
  <si>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</si>
  <si>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</si>
  <si>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</si>
  <si>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</si>
  <si>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</si>
  <si>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</si>
  <si>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</si>
  <si>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</si>
  <si>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</si>
  <si>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</si>
  <si>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</si>
  <si>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</si>
  <si>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</si>
  <si>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</si>
  <si>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</si>
  <si>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</si>
  <si>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</si>
  <si>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</si>
  <si>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</si>
  <si>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</si>
  <si>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</si>
  <si>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</si>
  <si>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</si>
  <si>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</si>
  <si>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</si>
  <si>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</si>
  <si>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</si>
  <si>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</si>
  <si>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</si>
  <si>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</si>
  <si>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</si>
  <si>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</si>
  <si>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</si>
  <si>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</si>
  <si>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</si>
  <si>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</si>
  <si>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</si>
  <si>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</si>
  <si>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</si>
  <si>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</si>
  <si>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</si>
  <si>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</si>
  <si>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</si>
  <si>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</si>
  <si>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</si>
  <si>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</si>
  <si>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</si>
  <si>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</si>
  <si>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</si>
  <si>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</si>
  <si>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</si>
  <si>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</si>
  <si>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</si>
  <si>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</si>
  <si>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</si>
  <si>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</si>
  <si>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</si>
  <si>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</si>
  <si>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</si>
  <si>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</si>
  <si>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</si>
  <si>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</si>
  <si>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</si>
  <si>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</si>
  <si>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</si>
  <si>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</si>
  <si>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</si>
  <si>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</si>
  <si>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</si>
  <si>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</si>
  <si>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</si>
  <si>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</si>
  <si>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</si>
  <si>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</si>
  <si>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</si>
  <si>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</si>
  <si>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</si>
  <si>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</si>
  <si>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</si>
  <si>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</si>
  <si>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</si>
  <si>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</si>
  <si>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</si>
  <si>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</si>
  <si>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</si>
  <si>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</si>
  <si>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</si>
  <si>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</si>
  <si>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</si>
  <si>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</si>
  <si>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</si>
  <si>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</si>
  <si>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</si>
  <si>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</si>
  <si>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</si>
  <si>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</si>
  <si>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</si>
  <si>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</si>
  <si>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</si>
  <si>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</si>
  <si>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</si>
  <si>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</si>
  <si>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</si>
  <si>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</si>
  <si>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</si>
  <si>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</si>
  <si>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</si>
  <si>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</si>
  <si>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</si>
  <si>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</si>
  <si>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</si>
  <si>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</si>
  <si>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</si>
  <si>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</si>
  <si>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</si>
  <si>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</si>
  <si>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</si>
  <si>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</si>
  <si>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</si>
  <si>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</si>
  <si>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</si>
  <si>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</si>
  <si>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</si>
  <si>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</si>
  <si>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</si>
  <si>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</si>
  <si>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</si>
  <si>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</si>
  <si>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</si>
  <si>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</si>
  <si>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</si>
  <si>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</si>
  <si>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</si>
  <si>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</si>
  <si>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</si>
  <si>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</si>
  <si>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</si>
  <si>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</si>
  <si>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</si>
  <si>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</si>
  <si>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</si>
  <si>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</si>
  <si>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</si>
  <si>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</si>
  <si>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</si>
  <si>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</si>
  <si>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</si>
  <si>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</si>
  <si>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</si>
  <si>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</si>
  <si>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</si>
  <si>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</si>
  <si>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</si>
  <si>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</si>
  <si>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</si>
  <si>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</si>
  <si>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</si>
  <si>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</si>
  <si>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</si>
  <si>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</si>
  <si>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</si>
  <si>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</si>
  <si>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</si>
  <si>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</si>
  <si>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</si>
  <si>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</si>
  <si>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</si>
  <si>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</si>
  <si>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</si>
  <si>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</si>
  <si>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</si>
  <si>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</si>
  <si>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</si>
  <si>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</si>
  <si>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</si>
  <si>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</si>
  <si>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</si>
  <si>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</si>
  <si>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</si>
  <si>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</si>
  <si>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</si>
  <si>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</si>
  <si>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</si>
  <si>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</si>
  <si>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</si>
  <si>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</si>
  <si>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</si>
  <si>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</si>
  <si>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</si>
  <si>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</si>
  <si>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</si>
  <si>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</si>
  <si>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</si>
  <si>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</si>
  <si>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</si>
  <si>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</si>
  <si>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</si>
  <si>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</si>
  <si>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</si>
  <si>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</si>
  <si>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</si>
  <si>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</si>
  <si>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</si>
  <si>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</si>
  <si>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</si>
  <si>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</si>
  <si>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</si>
  <si>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</si>
  <si>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</si>
  <si>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</si>
  <si>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</si>
  <si>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</si>
  <si>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</si>
  <si>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</si>
  <si>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</si>
  <si>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</si>
  <si>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</si>
  <si>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</si>
  <si>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</si>
  <si>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</si>
  <si>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</si>
  <si>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</si>
  <si>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</si>
  <si>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</si>
  <si>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</si>
  <si>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</si>
  <si>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</si>
  <si>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</si>
  <si>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</si>
  <si>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</si>
  <si>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</si>
  <si>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</si>
  <si>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</si>
  <si>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</si>
  <si>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</si>
  <si>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</si>
  <si>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</si>
  <si>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</si>
  <si>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</si>
  <si>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</si>
  <si>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</si>
  <si>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</si>
  <si>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</si>
  <si>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</si>
  <si>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</si>
  <si>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</si>
  <si>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</si>
  <si>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</si>
  <si>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</si>
  <si>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</si>
  <si>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</si>
  <si>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</si>
  <si>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</si>
  <si>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</si>
  <si>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</si>
  <si>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</si>
  <si>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</si>
  <si>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</si>
  <si>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</si>
  <si>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</si>
  <si>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</si>
  <si>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</si>
  <si>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</si>
  <si>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</si>
  <si>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</si>
  <si>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</si>
  <si>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</si>
  <si>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</si>
  <si>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</si>
  <si>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</si>
  <si>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</si>
  <si>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</si>
  <si>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</si>
  <si>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</si>
  <si>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</si>
  <si>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</si>
  <si>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</si>
  <si>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</si>
  <si>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</si>
  <si>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</si>
  <si>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</si>
  <si>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</si>
  <si>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</si>
  <si>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</si>
  <si>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</si>
  <si>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</si>
  <si>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</si>
  <si>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</si>
  <si>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</si>
  <si>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</si>
  <si>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</si>
  <si>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</si>
  <si>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</si>
  <si>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</si>
  <si>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</si>
  <si>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</si>
  <si>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</si>
  <si>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</si>
  <si>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</si>
  <si>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</si>
  <si>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</si>
  <si>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</si>
  <si>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</si>
  <si>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</si>
  <si>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</si>
  <si>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</si>
  <si>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</si>
  <si>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</si>
  <si>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</si>
  <si>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</si>
  <si>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</si>
  <si>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</si>
  <si>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</si>
  <si>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</si>
  <si>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</si>
  <si>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</si>
  <si>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</si>
  <si>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</si>
  <si>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</si>
  <si>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</si>
  <si>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</si>
  <si>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</si>
  <si>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</si>
  <si>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</si>
  <si>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</si>
  <si>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</si>
  <si>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</si>
  <si>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</si>
  <si>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</si>
  <si>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</si>
  <si>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</si>
  <si>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</si>
  <si>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</si>
  <si>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</si>
  <si>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</si>
  <si>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</si>
  <si>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</si>
  <si>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</si>
  <si>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</si>
  <si>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</si>
  <si>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</si>
  <si>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</si>
  <si>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</si>
  <si>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</si>
  <si>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</si>
  <si>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</si>
  <si>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</si>
  <si>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</si>
  <si>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</si>
  <si>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</si>
  <si>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</si>
  <si>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</si>
  <si>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</si>
  <si>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</si>
  <si>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</si>
  <si>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</si>
  <si>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</si>
  <si>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</si>
  <si>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</si>
  <si>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</si>
  <si>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</si>
  <si>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</si>
  <si>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</si>
  <si>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</si>
  <si>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</si>
  <si>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</si>
  <si>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</si>
  <si>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</si>
  <si>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</si>
  <si>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</si>
  <si>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</si>
  <si>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</si>
  <si>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</si>
  <si>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</si>
  <si>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</si>
  <si>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</si>
  <si>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</si>
  <si>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</si>
  <si>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</si>
  <si>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</si>
  <si>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</si>
  <si>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</si>
  <si>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</si>
  <si>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</si>
  <si>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</si>
  <si>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</si>
  <si>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</si>
  <si>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</si>
  <si>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</si>
  <si>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</si>
  <si>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</si>
  <si>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</si>
  <si>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</si>
  <si>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</si>
  <si>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</si>
  <si>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</si>
  <si>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</si>
  <si>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</si>
  <si>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</si>
  <si>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</si>
  <si>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</si>
  <si>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</si>
  <si>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</si>
  <si>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</si>
  <si>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</si>
  <si>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</si>
  <si>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</si>
  <si>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</si>
  <si>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</si>
  <si>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</si>
  <si>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</si>
  <si>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</si>
  <si>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</si>
  <si>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</si>
  <si>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</si>
  <si>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</si>
  <si>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</si>
  <si>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</si>
  <si>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</si>
  <si>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</si>
  <si>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</si>
  <si>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</si>
  <si>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</si>
  <si>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</si>
  <si>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</si>
  <si>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</si>
  <si>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</si>
  <si>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</si>
  <si>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</si>
  <si>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</si>
  <si>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</si>
  <si>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</si>
  <si>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</si>
  <si>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</si>
  <si>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</si>
  <si>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</si>
  <si>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</si>
  <si>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</si>
  <si>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</si>
  <si>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</si>
  <si>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</si>
  <si>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</si>
  <si>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</si>
  <si>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</si>
  <si>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</si>
  <si>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</si>
  <si>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</si>
  <si>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</si>
  <si>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</si>
  <si>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</si>
  <si>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</si>
  <si>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</si>
  <si>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</si>
  <si>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</si>
  <si>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</si>
  <si>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</si>
  <si>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</si>
  <si>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</si>
  <si>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</si>
  <si>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</si>
  <si>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</si>
  <si>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</si>
  <si>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</si>
  <si>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</si>
  <si>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</si>
  <si>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</si>
  <si>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</si>
  <si>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</si>
  <si>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</si>
  <si>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</si>
  <si>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</si>
  <si>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</si>
  <si>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</si>
  <si>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</si>
  <si>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</si>
  <si>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</si>
  <si>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</si>
  <si>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</si>
  <si>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</si>
  <si>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</si>
  <si>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</si>
  <si>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</si>
  <si>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</si>
  <si>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</si>
  <si>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</si>
  <si>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</si>
  <si>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</si>
  <si>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</si>
  <si>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</si>
  <si>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</si>
  <si>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</si>
  <si>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</si>
  <si>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</si>
  <si>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</si>
  <si>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</si>
  <si>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</si>
  <si>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</si>
  <si>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</si>
  <si>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</si>
  <si>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</si>
  <si>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</si>
  <si>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</si>
  <si>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</si>
  <si>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</si>
  <si>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</si>
  <si>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</si>
  <si>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</si>
  <si>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</si>
  <si>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</si>
  <si>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</si>
  <si>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</si>
  <si>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</si>
  <si>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</si>
  <si>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</si>
  <si>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</si>
  <si>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</si>
  <si>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</si>
  <si>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</si>
  <si>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</si>
  <si>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</si>
  <si>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</si>
  <si>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</si>
  <si>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</si>
  <si>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</si>
  <si>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</si>
  <si>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</si>
  <si>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</si>
  <si>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</si>
  <si>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</si>
  <si>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</si>
  <si>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</si>
  <si>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</si>
  <si>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</si>
  <si>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</si>
  <si>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</si>
  <si>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</si>
  <si>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</si>
  <si>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</si>
  <si>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</si>
  <si>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</si>
  <si>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</si>
  <si>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</si>
  <si>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</si>
  <si>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</si>
  <si>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</si>
  <si>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</si>
  <si>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</si>
  <si>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</si>
  <si>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</si>
  <si>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</si>
  <si>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</si>
  <si>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</si>
  <si>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</si>
  <si>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</si>
  <si>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</si>
  <si>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</si>
  <si>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</si>
  <si>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</si>
  <si>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</si>
  <si>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</si>
  <si>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</si>
  <si>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</si>
  <si>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</si>
  <si>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</si>
  <si>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</si>
  <si>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</si>
  <si>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</si>
  <si>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</si>
  <si>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</si>
  <si>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</si>
  <si>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</si>
  <si>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</si>
  <si>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</si>
  <si>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</si>
  <si>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</si>
  <si>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</si>
  <si>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</si>
  <si>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</si>
  <si>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</si>
  <si>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</si>
  <si>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</si>
  <si>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</si>
  <si>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</si>
  <si>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</si>
  <si>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</si>
  <si>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</si>
  <si>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</si>
  <si>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</si>
  <si>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</si>
  <si>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</si>
  <si>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</si>
  <si>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</si>
  <si>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</si>
  <si>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</si>
  <si>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</si>
  <si>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</si>
  <si>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</si>
  <si>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</si>
  <si>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</si>
  <si>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</si>
  <si>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</si>
  <si>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</si>
  <si>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</si>
  <si>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https://portal.eias.ru/Portal/DownloadPage.aspx?type=12&amp;guid=77947a59-d9c4-45dd-8e8d-14ff1afe4f58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</si>
  <si>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</si>
  <si>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</si>
  <si>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</si>
  <si>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1. Положение о закупочной деятельности ООО «Хуадянь-Тенинская ТЭЦ» размещено в «Единой информационной системе в сфере закупок» в соответствии с требованиями 223-ФЗ</t>
  </si>
  <si>
    <t>https://zakupki.gov.ru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</si>
  <si>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</si>
  <si>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</si>
  <si>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План закупки товаров, работ, услуг</t>
  </si>
  <si>
    <t>Сведения о результатах закупочных процедур также размещаются в «Единой информационной системе в сфере закупок» и на электронных торговых площадках, на которых проводятся соответствующие закупки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</si>
  <si>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</si>
  <si>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</si>
  <si>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</si>
  <si>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</si>
  <si>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</si>
  <si>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</si>
  <si>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</si>
  <si>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</si>
  <si>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</si>
  <si>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</si>
  <si>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</si>
  <si>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</si>
  <si>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</si>
  <si>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</si>
  <si>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</si>
  <si>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</si>
  <si>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</si>
  <si>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</si>
  <si>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</si>
  <si>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</si>
  <si>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</si>
  <si>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</si>
  <si>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</si>
  <si>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</si>
  <si>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</si>
  <si>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</si>
  <si>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</si>
  <si>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</si>
  <si>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</si>
  <si>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</si>
  <si>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</si>
  <si>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</si>
  <si>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</si>
  <si>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</si>
  <si>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</si>
  <si>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</si>
  <si>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</si>
  <si>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</si>
  <si>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</si>
  <si>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</si>
  <si>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</si>
  <si>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</si>
  <si>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</si>
  <si>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</si>
  <si>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</si>
  <si>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</si>
  <si>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</si>
  <si>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</si>
  <si>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</si>
  <si>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</si>
  <si>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</si>
  <si>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</si>
  <si>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</si>
  <si>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</si>
  <si>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</si>
  <si>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</si>
  <si>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</si>
  <si>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</si>
  <si>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</si>
  <si>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</si>
  <si>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</si>
  <si>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</si>
  <si>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</si>
  <si>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</si>
  <si>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</si>
  <si>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</si>
  <si>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</si>
  <si>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</si>
  <si>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</si>
  <si>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</si>
  <si>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</si>
  <si>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</si>
  <si>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</si>
  <si>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</si>
  <si>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</si>
  <si>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</si>
  <si>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</si>
  <si>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</si>
  <si>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</si>
  <si>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</si>
  <si>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</si>
  <si>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</si>
  <si>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</si>
  <si>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</si>
  <si>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</si>
  <si>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</si>
  <si>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</si>
  <si>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</si>
  <si>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</si>
  <si>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</si>
  <si>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</si>
  <si>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</si>
  <si>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</si>
  <si>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</si>
  <si>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</si>
  <si>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</si>
  <si>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</si>
  <si>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</si>
  <si>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</si>
  <si>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</si>
  <si>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</si>
  <si>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</si>
  <si>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</si>
  <si>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</si>
  <si>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</si>
  <si>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</si>
  <si>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</si>
  <si>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</si>
  <si>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</si>
  <si>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</si>
  <si>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</si>
  <si>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</si>
  <si>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</si>
  <si>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</si>
  <si>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</si>
  <si>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</si>
  <si>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</si>
  <si>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</si>
  <si>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</si>
  <si>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</si>
  <si>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</si>
  <si>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</si>
  <si>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</si>
  <si>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</si>
  <si>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</si>
  <si>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</si>
  <si>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</si>
  <si>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</si>
  <si>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</si>
  <si>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</si>
  <si>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</si>
  <si>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</si>
  <si>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</si>
  <si>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</si>
  <si>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</si>
  <si>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</si>
  <si>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</si>
  <si>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</si>
  <si>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</si>
  <si>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</si>
  <si>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</si>
  <si>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</si>
  <si>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</si>
  <si>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</si>
  <si>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</si>
  <si>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</si>
  <si>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</si>
  <si>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</si>
  <si>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</si>
  <si>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</si>
  <si>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</si>
  <si>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</si>
  <si>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</si>
  <si>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</si>
  <si>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</si>
  <si>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</si>
  <si>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</si>
  <si>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</si>
  <si>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</si>
  <si>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</si>
  <si>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</si>
  <si>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</si>
  <si>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</si>
  <si>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</si>
  <si>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</si>
  <si>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</si>
  <si>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</si>
  <si>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</si>
  <si>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</si>
  <si>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</si>
  <si>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</si>
  <si>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</si>
  <si>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</si>
  <si>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</si>
  <si>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</si>
  <si>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</si>
  <si>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</si>
  <si>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</si>
  <si>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</si>
  <si>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</si>
  <si>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</si>
  <si>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</si>
  <si>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</si>
  <si>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</si>
  <si>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</si>
  <si>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</si>
  <si>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</si>
  <si>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</si>
  <si>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</si>
  <si>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</si>
  <si>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</si>
  <si>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</si>
  <si>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</si>
  <si>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</si>
  <si>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</si>
  <si>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</si>
  <si>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</si>
  <si>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</si>
  <si>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</si>
  <si>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</si>
  <si>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</si>
  <si>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</si>
  <si>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</si>
  <si>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</si>
  <si>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</si>
  <si>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</si>
  <si>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</si>
  <si>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</si>
  <si>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</si>
  <si>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</si>
  <si>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</si>
  <si>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</si>
  <si>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</si>
  <si>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</si>
  <si>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</si>
  <si>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</si>
  <si>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</si>
  <si>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</si>
  <si>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</si>
  <si>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</si>
  <si>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</si>
  <si>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</si>
  <si>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</si>
  <si>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</si>
  <si>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</si>
  <si>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</si>
  <si>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</si>
  <si>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</si>
  <si>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</si>
  <si>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</si>
  <si>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</si>
  <si>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</si>
  <si>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</si>
  <si>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</si>
  <si>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</si>
  <si>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</si>
  <si>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</si>
  <si>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</si>
  <si>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</si>
  <si>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</si>
  <si>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</si>
  <si>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</si>
  <si>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</si>
  <si>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</si>
  <si>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</si>
  <si>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</si>
  <si>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</si>
  <si>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</si>
  <si>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</si>
  <si>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</si>
  <si>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</si>
  <si>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</si>
  <si>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</si>
  <si>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</si>
  <si>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</si>
  <si>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</si>
  <si>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</si>
  <si>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</si>
  <si>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</si>
  <si>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</si>
  <si>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</si>
  <si>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</si>
  <si>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</si>
  <si>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</si>
  <si>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</si>
  <si>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</si>
  <si>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</si>
  <si>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</si>
  <si>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</si>
  <si>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</si>
  <si>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</si>
  <si>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</si>
  <si>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</si>
  <si>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</si>
  <si>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</si>
  <si>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</si>
  <si>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</si>
  <si>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</si>
  <si>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</si>
  <si>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</si>
  <si>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</si>
  <si>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</si>
  <si>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</si>
  <si>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</si>
  <si>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</si>
  <si>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</si>
  <si>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</si>
  <si>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</si>
  <si>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</si>
  <si>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</si>
  <si>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</si>
  <si>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</si>
  <si>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</si>
  <si>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</si>
  <si>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</si>
  <si>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</si>
  <si>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</si>
  <si>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</si>
  <si>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</si>
  <si>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</si>
  <si>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</si>
  <si>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</si>
  <si>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</si>
  <si>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</si>
  <si>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</si>
  <si>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</si>
  <si>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</si>
  <si>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</si>
  <si>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</si>
  <si>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</si>
  <si>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</si>
  <si>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</si>
  <si>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</si>
  <si>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</si>
  <si>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</si>
  <si>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</si>
  <si>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</si>
  <si>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</si>
  <si>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</si>
  <si>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</si>
  <si>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</si>
  <si>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</si>
  <si>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</si>
  <si>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</si>
  <si>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</si>
  <si>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</si>
  <si>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</si>
  <si>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</si>
  <si>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</si>
  <si>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</si>
  <si>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</si>
  <si>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</si>
  <si>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</si>
  <si>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</si>
  <si>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</si>
  <si>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</si>
  <si>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</si>
  <si>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</si>
  <si>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</si>
  <si>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</si>
  <si>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</si>
  <si>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</si>
  <si>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</si>
  <si>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</si>
  <si>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</si>
  <si>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</si>
  <si>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</si>
  <si>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</si>
  <si>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</si>
  <si>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</si>
  <si>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</si>
  <si>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</si>
  <si>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</si>
  <si>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</si>
  <si>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</si>
  <si>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</si>
  <si>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</si>
  <si>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</si>
  <si>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</si>
  <si>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</si>
  <si>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</si>
  <si>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</si>
  <si>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</si>
  <si>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</si>
  <si>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</si>
  <si>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</si>
  <si>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</si>
  <si>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</si>
  <si>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</si>
  <si>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</si>
  <si>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</si>
  <si>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</si>
  <si>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</si>
  <si>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</si>
  <si>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</si>
  <si>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</si>
  <si>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</si>
  <si>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</si>
  <si>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</si>
  <si>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</si>
  <si>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</si>
  <si>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</si>
  <si>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</si>
  <si>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</si>
  <si>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</si>
  <si>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</si>
  <si>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</si>
  <si>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</si>
  <si>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</si>
  <si>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</si>
  <si>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</si>
  <si>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</si>
  <si>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</si>
  <si>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</si>
  <si>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</si>
  <si>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</si>
  <si>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</si>
  <si>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</si>
  <si>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</si>
  <si>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</si>
  <si>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</si>
  <si>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</si>
  <si>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</si>
  <si>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</si>
  <si>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</si>
  <si>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</si>
  <si>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</si>
  <si>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</si>
  <si>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</si>
  <si>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</si>
  <si>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</si>
  <si>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</si>
  <si>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</si>
  <si>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</si>
  <si>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</si>
  <si>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</si>
  <si>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</si>
  <si>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</si>
  <si>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</si>
  <si>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</si>
  <si>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</si>
  <si>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</si>
  <si>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</si>
  <si>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</si>
  <si>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</si>
  <si>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</si>
  <si>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</si>
  <si>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</si>
  <si>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</si>
  <si>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</si>
  <si>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</si>
  <si>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</si>
  <si>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</si>
  <si>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</si>
  <si>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</si>
  <si>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</si>
  <si>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</si>
  <si>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</si>
  <si>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</si>
  <si>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</si>
  <si>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</si>
  <si>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</si>
  <si>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</si>
  <si>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</si>
  <si>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</si>
  <si>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</si>
  <si>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</si>
  <si>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</si>
  <si>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</si>
  <si>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</si>
  <si>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</si>
  <si>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</si>
  <si>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</si>
  <si>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</si>
  <si>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</si>
  <si>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</si>
  <si>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</si>
  <si>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</si>
  <si>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</si>
  <si>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</si>
  <si>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</si>
  <si>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</si>
  <si>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</si>
  <si>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</si>
  <si>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</si>
  <si>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</si>
  <si>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</si>
  <si>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</si>
  <si>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</si>
  <si>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</si>
  <si>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</si>
  <si>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</si>
  <si>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</si>
  <si>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</si>
  <si>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</si>
  <si>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</si>
  <si>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</si>
  <si>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</si>
  <si>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</si>
  <si>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</si>
  <si>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</si>
  <si>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</si>
  <si>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</si>
  <si>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</si>
  <si>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</si>
  <si>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</si>
  <si>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</si>
  <si>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</si>
  <si>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</si>
  <si>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</si>
  <si>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</si>
  <si>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</si>
  <si>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</si>
  <si>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</si>
  <si>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</si>
  <si>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</si>
  <si>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</si>
  <si>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</si>
  <si>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</si>
  <si>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</si>
  <si>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</si>
  <si>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</si>
  <si>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</si>
  <si>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</si>
  <si>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</si>
  <si>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</si>
  <si>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</si>
  <si>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</si>
  <si>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</si>
  <si>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</si>
  <si>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</si>
  <si>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</si>
  <si>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</si>
  <si>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</si>
  <si>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</si>
  <si>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</si>
  <si>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</si>
  <si>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</si>
  <si>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</si>
  <si>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</si>
  <si>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</si>
  <si>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</si>
  <si>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</si>
  <si>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</si>
  <si>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</si>
  <si>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</si>
  <si>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</si>
  <si>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</si>
  <si>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</si>
  <si>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</si>
  <si>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</si>
  <si>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</si>
  <si>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</si>
  <si>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</si>
  <si>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</si>
  <si>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</si>
  <si>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</si>
  <si>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</si>
  <si>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</si>
  <si>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</si>
  <si>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</si>
  <si>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</si>
  <si>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</si>
  <si>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</si>
  <si>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</si>
  <si>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</si>
  <si>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</si>
  <si>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</si>
  <si>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</si>
  <si>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</si>
  <si>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</si>
  <si>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</si>
  <si>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</si>
  <si>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</si>
  <si>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</si>
  <si>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</si>
  <si>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</si>
  <si>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</si>
  <si>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</si>
  <si>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</si>
  <si>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</si>
  <si>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</si>
  <si>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</si>
  <si>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</si>
  <si>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</si>
  <si>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</si>
  <si>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</si>
  <si>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</si>
  <si>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</si>
  <si>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</si>
  <si>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</si>
  <si>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</si>
  <si>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</si>
  <si>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</si>
  <si>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</si>
  <si>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</si>
  <si>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</si>
  <si>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</si>
  <si>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</si>
  <si>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</si>
  <si>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</si>
  <si>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</si>
  <si>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</si>
  <si>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</si>
  <si>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</si>
  <si>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</si>
  <si>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</si>
  <si>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</si>
  <si>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</si>
  <si>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</si>
  <si>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</si>
  <si>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</si>
  <si>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</si>
  <si>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</si>
  <si>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</si>
  <si>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</si>
  <si>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</si>
  <si>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</si>
  <si>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</si>
  <si>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</si>
  <si>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</si>
  <si>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</si>
  <si>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</si>
  <si>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</si>
  <si>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</si>
  <si>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</si>
  <si>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</si>
  <si>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</si>
  <si>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</si>
  <si>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</si>
  <si>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</si>
  <si>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</si>
  <si>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</si>
  <si>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</si>
  <si>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</si>
  <si>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</si>
  <si>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</si>
  <si>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</si>
  <si>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</si>
  <si>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</si>
  <si>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</si>
  <si>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</si>
  <si>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</si>
  <si>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</si>
  <si>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</si>
  <si>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</si>
  <si>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</si>
  <si>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</si>
  <si>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</si>
  <si>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</si>
  <si>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</si>
  <si>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</si>
  <si>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</si>
  <si>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</si>
  <si>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</si>
  <si>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</si>
  <si>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</si>
  <si>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</si>
  <si>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</si>
  <si>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</si>
  <si>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</si>
  <si>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</si>
  <si>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</si>
  <si>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</si>
  <si>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</si>
  <si>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</si>
  <si>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</si>
  <si>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</si>
  <si>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</si>
  <si>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</si>
  <si>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</si>
  <si>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</si>
  <si>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</si>
  <si>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</si>
  <si>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</si>
  <si>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</si>
  <si>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</si>
  <si>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</si>
  <si>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</si>
  <si>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</si>
  <si>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</si>
  <si>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</si>
  <si>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</si>
  <si>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</si>
  <si>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</si>
  <si>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</si>
  <si>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</si>
  <si>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</si>
  <si>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</si>
  <si>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</si>
  <si>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</si>
  <si>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</si>
  <si>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</si>
  <si>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</si>
  <si>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</si>
  <si>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</si>
  <si>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</si>
  <si>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</si>
  <si>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</si>
  <si>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</si>
  <si>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</si>
  <si>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</si>
  <si>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</si>
  <si>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</si>
  <si>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</si>
  <si>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</si>
  <si>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</si>
  <si>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</si>
  <si>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</si>
  <si>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</si>
  <si>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</si>
  <si>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</si>
  <si>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</si>
  <si>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</si>
  <si>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</si>
  <si>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</si>
  <si>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</si>
  <si>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</si>
  <si>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</si>
  <si>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</si>
  <si>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</si>
  <si>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</si>
  <si>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</si>
  <si>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</si>
  <si>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</si>
  <si>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</si>
  <si>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</si>
  <si>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</si>
  <si>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</si>
  <si>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</si>
  <si>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</si>
  <si>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</si>
  <si>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</si>
  <si>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</si>
  <si>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</si>
  <si>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</si>
  <si>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</si>
  <si>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</si>
  <si>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</si>
  <si>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</si>
  <si>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</si>
  <si>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</si>
  <si>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</si>
  <si>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</si>
  <si>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</si>
  <si>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</si>
  <si>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</si>
  <si>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</si>
  <si>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</si>
  <si>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</si>
  <si>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</si>
  <si>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</si>
  <si>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</si>
  <si>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</si>
  <si>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</si>
  <si>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</si>
  <si>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</si>
  <si>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</si>
  <si>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</si>
  <si>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</si>
  <si>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</si>
  <si>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</si>
  <si>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</si>
  <si>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</si>
  <si>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</si>
  <si>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</si>
  <si>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</si>
  <si>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</si>
  <si>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</si>
  <si>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</si>
  <si>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</si>
  <si>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</si>
  <si>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</si>
  <si>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</si>
  <si>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</si>
  <si>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</si>
  <si>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</si>
  <si>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</si>
  <si>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</si>
  <si>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</si>
  <si>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</si>
  <si>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</si>
  <si>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</si>
  <si>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</si>
  <si>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</si>
  <si>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</si>
  <si>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</si>
  <si>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</si>
  <si>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</si>
  <si>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</si>
  <si>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</si>
  <si>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</si>
  <si>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</si>
  <si>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</si>
  <si>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</si>
  <si>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</si>
  <si>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</si>
  <si>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</si>
  <si>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</si>
  <si>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</si>
  <si>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</si>
  <si>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</si>
  <si>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</si>
  <si>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</si>
  <si>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</si>
  <si>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</si>
  <si>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</si>
  <si>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</si>
  <si>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</si>
  <si>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</si>
  <si>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</si>
  <si>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</si>
  <si>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</si>
  <si>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</si>
  <si>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</si>
  <si>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</si>
  <si>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</si>
  <si>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</si>
  <si>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</si>
  <si>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</si>
  <si>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</si>
  <si>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</si>
  <si>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</si>
  <si>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</si>
  <si>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</si>
  <si>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</si>
  <si>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</si>
  <si>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</si>
  <si>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</si>
  <si>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</si>
  <si>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</si>
  <si>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</si>
  <si>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</si>
  <si>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</si>
  <si>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</si>
  <si>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</si>
  <si>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</si>
  <si>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</si>
  <si>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</si>
  <si>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</si>
  <si>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</si>
  <si>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</si>
  <si>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</si>
  <si>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</si>
  <si>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</si>
  <si>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</si>
  <si>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</si>
  <si>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</si>
  <si>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</si>
  <si>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</si>
  <si>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</si>
  <si>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</si>
  <si>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</si>
  <si>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</si>
  <si>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</si>
  <si>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</si>
  <si>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</si>
  <si>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</si>
  <si>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</si>
  <si>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</si>
  <si>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</si>
  <si>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</si>
  <si>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</si>
  <si>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</si>
  <si>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</si>
  <si>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</si>
  <si>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</si>
  <si>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</si>
  <si>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</si>
  <si>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</si>
  <si>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</si>
  <si>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</si>
  <si>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</si>
  <si>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</si>
  <si>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</si>
  <si>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</si>
  <si>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</si>
  <si>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</si>
  <si>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</si>
  <si>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</si>
  <si>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</si>
  <si>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</si>
  <si>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</si>
  <si>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</si>
  <si>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</si>
  <si>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</si>
  <si>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</si>
  <si>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</si>
  <si>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</si>
  <si>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</si>
  <si>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</si>
  <si>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</si>
  <si>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</si>
  <si>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</si>
  <si>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</si>
  <si>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</si>
  <si>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</si>
  <si>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</si>
  <si>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</si>
  <si>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</si>
  <si>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</si>
  <si>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</si>
  <si>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</si>
  <si>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</si>
  <si>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</si>
  <si>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</si>
  <si>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</si>
  <si>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</si>
  <si>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</si>
  <si>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</si>
  <si>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</si>
  <si>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</si>
  <si>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</si>
  <si>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</si>
  <si>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</si>
  <si>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</si>
  <si>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</si>
  <si>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</si>
  <si>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</si>
  <si>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</si>
  <si>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</si>
  <si>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</si>
  <si>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</si>
  <si>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</si>
  <si>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</si>
  <si>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</si>
  <si>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</si>
  <si>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</si>
  <si>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</si>
  <si>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</si>
  <si>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</si>
  <si>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</si>
  <si>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</si>
  <si>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</si>
  <si>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</si>
  <si>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</si>
  <si>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</si>
  <si>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</si>
  <si>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</si>
  <si>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</si>
  <si>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</si>
  <si>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</si>
  <si>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</si>
  <si>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</si>
  <si>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</si>
  <si>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</si>
  <si>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</si>
  <si>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</si>
  <si>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</si>
  <si>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</si>
  <si>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</si>
  <si>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</si>
  <si>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</si>
  <si>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</si>
  <si>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</si>
  <si>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</si>
  <si>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</si>
  <si>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</si>
  <si>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</si>
  <si>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</si>
  <si>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</si>
  <si>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</si>
  <si>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</si>
  <si>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</si>
  <si>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</si>
  <si>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</si>
  <si>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</si>
  <si>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</si>
  <si>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</si>
  <si>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</si>
  <si>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</si>
  <si>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</si>
  <si>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</si>
  <si>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</si>
  <si>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</si>
  <si>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</si>
  <si>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</si>
  <si>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</si>
  <si>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</si>
  <si>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</si>
  <si>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</si>
  <si>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</si>
  <si>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</si>
  <si>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</si>
  <si>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</si>
  <si>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</si>
  <si>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</si>
  <si>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</si>
  <si>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</si>
  <si>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</si>
  <si>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</si>
  <si>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</si>
  <si>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</si>
  <si>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</si>
  <si>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</si>
  <si>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</si>
  <si>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</si>
  <si>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</si>
  <si>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</si>
  <si>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</si>
  <si>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</si>
  <si>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</si>
  <si>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</si>
  <si>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</si>
  <si>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</si>
  <si>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</si>
  <si>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</si>
  <si>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</si>
  <si>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</si>
  <si>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</si>
  <si>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</si>
  <si>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</si>
  <si>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</si>
  <si>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</si>
  <si>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</si>
  <si>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</si>
  <si>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</si>
  <si>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</si>
  <si>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</si>
  <si>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</si>
  <si>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</si>
  <si>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</si>
  <si>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</si>
  <si>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</si>
  <si>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</si>
  <si>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</si>
  <si>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</si>
  <si>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</si>
  <si>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</si>
  <si>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</si>
  <si>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</si>
  <si>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</si>
  <si>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</si>
  <si>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</si>
  <si>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</si>
  <si>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</si>
  <si>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</si>
  <si>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</si>
  <si>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</si>
  <si>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</si>
  <si>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</si>
  <si>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</si>
  <si>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</si>
  <si>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</si>
  <si>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</si>
  <si>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</si>
  <si>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</si>
  <si>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</si>
  <si>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</si>
  <si>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</si>
  <si>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</si>
  <si>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</si>
  <si>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</si>
  <si>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</si>
  <si>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</si>
  <si>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</si>
  <si>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</si>
  <si>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</si>
  <si>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</si>
  <si>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</si>
  <si>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</si>
  <si>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</si>
  <si>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</si>
  <si>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</si>
  <si>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</si>
  <si>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</si>
  <si>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</si>
  <si>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</si>
  <si>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</si>
  <si>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</si>
  <si>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</si>
  <si>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</si>
  <si>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</si>
  <si>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</si>
  <si>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</si>
  <si>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</si>
  <si>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</si>
  <si>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</si>
  <si>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</si>
  <si>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</si>
  <si>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</si>
  <si>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</si>
  <si>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</si>
  <si>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</si>
  <si>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</si>
  <si>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</si>
  <si>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</si>
  <si>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</si>
  <si>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</si>
  <si>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</si>
  <si>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</si>
  <si>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</si>
  <si>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</si>
  <si>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</si>
  <si>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</si>
  <si>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</si>
  <si>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</si>
  <si>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</si>
  <si>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</si>
  <si>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</si>
  <si>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</si>
  <si>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</si>
  <si>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</si>
  <si>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</si>
  <si>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</si>
  <si>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</si>
  <si>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</si>
  <si>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</si>
  <si>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</si>
  <si>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</si>
  <si>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</si>
  <si>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</si>
  <si>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</si>
  <si>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</si>
  <si>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</si>
  <si>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</si>
  <si>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</si>
  <si>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</si>
  <si>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</si>
  <si>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</si>
  <si>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</si>
  <si>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</si>
  <si>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</si>
  <si>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</si>
  <si>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</si>
  <si>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</si>
  <si>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</si>
  <si>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</si>
  <si>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</si>
  <si>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</si>
  <si>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</si>
  <si>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</si>
  <si>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</si>
  <si>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</si>
  <si>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</si>
  <si>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</si>
  <si>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</si>
  <si>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</si>
  <si>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</si>
  <si>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</si>
  <si>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</si>
  <si>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</si>
  <si>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</si>
  <si>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</si>
  <si>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</si>
  <si>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</si>
  <si>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</si>
  <si>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</si>
  <si>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</si>
  <si>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</si>
  <si>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</si>
  <si>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</si>
  <si>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</si>
  <si>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</si>
  <si>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</si>
  <si>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</si>
  <si>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</si>
  <si>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</si>
  <si>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</si>
  <si>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</si>
  <si>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</si>
  <si>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</si>
  <si>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</si>
  <si>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</si>
  <si>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</si>
  <si>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</si>
  <si>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</si>
  <si>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</si>
  <si>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</si>
  <si>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</si>
  <si>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</si>
  <si>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</si>
  <si>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</si>
  <si>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</si>
  <si>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</si>
  <si>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</si>
  <si>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</si>
  <si>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</si>
  <si>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</si>
  <si>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</si>
  <si>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</si>
  <si>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</si>
  <si>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</si>
  <si>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</si>
  <si>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</si>
  <si>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</si>
  <si>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</si>
  <si>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</si>
  <si>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</si>
  <si>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</si>
  <si>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</si>
  <si>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</si>
  <si>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31024154</t>
  </si>
  <si>
    <t>АО "Ярославский завод "Красный Маяк"</t>
  </si>
  <si>
    <t>7601000022</t>
  </si>
  <si>
    <t>01-11-2017 00:00:00</t>
  </si>
  <si>
    <t>26811543</t>
  </si>
  <si>
    <t>АО "Ярославский технический углерод имени В.Ю. Орлова"</t>
  </si>
  <si>
    <t>7605000714</t>
  </si>
  <si>
    <t>760450001</t>
  </si>
  <si>
    <t>26483352</t>
  </si>
  <si>
    <t>Великосельское МП ЖКХ</t>
  </si>
  <si>
    <t>7616006563</t>
  </si>
  <si>
    <t>26483369</t>
  </si>
  <si>
    <t>ГП ЯО "Ярославский областной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</si>
  <si>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</si>
  <si>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</si>
  <si>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</si>
  <si>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</si>
  <si>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</si>
  <si>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</si>
  <si>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</si>
  <si>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</si>
  <si>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</si>
  <si>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</si>
  <si>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</si>
  <si>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</si>
  <si>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</si>
  <si>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</si>
  <si>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</si>
  <si>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</si>
  <si>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</si>
  <si>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</si>
  <si>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</si>
  <si>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</si>
  <si>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</si>
  <si>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</si>
  <si>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</si>
  <si>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</si>
  <si>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</si>
  <si>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</si>
  <si>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</si>
  <si>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</si>
  <si>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26483443</t>
  </si>
  <si>
    <t>МУП "Октябрьское жилищно-коммунальное хозяйство"</t>
  </si>
  <si>
    <t>7620004833</t>
  </si>
  <si>
    <t>762001001</t>
  </si>
  <si>
    <t>28442711</t>
  </si>
  <si>
    <t>МУП "РКЦ ЖКУ"</t>
  </si>
  <si>
    <t>7621006030</t>
  </si>
  <si>
    <t>26483622</t>
  </si>
  <si>
    <t>МУП "Спектр"</t>
  </si>
  <si>
    <t>7608011873</t>
  </si>
  <si>
    <t>31221168</t>
  </si>
  <si>
    <t>МУП "Теплосервис"</t>
  </si>
  <si>
    <t>7608036268</t>
  </si>
  <si>
    <t>17-09-2018 00:00:00</t>
  </si>
  <si>
    <t>26483373</t>
  </si>
  <si>
    <t>МУП ГО г.Рыбинск "Теплоэнерго"</t>
  </si>
  <si>
    <t>7610044403</t>
  </si>
  <si>
    <t>11-06-1998 00:00:00</t>
  </si>
  <si>
    <t>28425128</t>
  </si>
  <si>
    <t>МУП ЖКХ "Бурмакино"</t>
  </si>
  <si>
    <t>7621009707</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</si>
  <si>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</si>
  <si>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</si>
  <si>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</si>
  <si>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</si>
  <si>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</si>
  <si>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</si>
  <si>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</si>
  <si>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</si>
  <si>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</si>
  <si>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</si>
  <si>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</si>
  <si>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</si>
  <si>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</si>
  <si>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</si>
  <si>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</si>
  <si>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</si>
  <si>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</si>
  <si>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</si>
  <si>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</si>
  <si>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</si>
  <si>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</si>
  <si>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</si>
  <si>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</si>
  <si>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</si>
  <si>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</si>
  <si>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</si>
  <si>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</si>
  <si>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</si>
  <si>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</si>
  <si>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</si>
  <si>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</si>
  <si>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</si>
  <si>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</si>
  <si>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</si>
  <si>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</si>
  <si>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</si>
  <si>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</si>
  <si>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</si>
  <si>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</si>
  <si>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</si>
  <si>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</si>
  <si>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</si>
  <si>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</si>
  <si>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</si>
  <si>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</si>
  <si>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</si>
  <si>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</si>
  <si>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</si>
  <si>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</si>
  <si>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31914526</t>
  </si>
  <si>
    <t>ООО "Водолей"</t>
  </si>
  <si>
    <t>6452152666</t>
  </si>
  <si>
    <t>645201001</t>
  </si>
  <si>
    <t>12-10-2023 00:00:00</t>
  </si>
  <si>
    <t>31905075</t>
  </si>
  <si>
    <t>ООО "Генерирующая компания г. Ярославля"</t>
  </si>
  <si>
    <t>7606098660</t>
  </si>
  <si>
    <t>09-04-2015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</si>
  <si>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</si>
  <si>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</si>
  <si>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</si>
  <si>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</si>
  <si>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</si>
  <si>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</si>
  <si>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</si>
  <si>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</si>
  <si>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</si>
  <si>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</si>
  <si>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</si>
  <si>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</si>
  <si>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</si>
  <si>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</si>
  <si>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</si>
  <si>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</si>
  <si>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</si>
  <si>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</si>
  <si>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</si>
  <si>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</si>
  <si>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</si>
  <si>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</si>
  <si>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</si>
  <si>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</si>
  <si>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</si>
  <si>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</si>
  <si>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</si>
  <si>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</si>
  <si>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</si>
  <si>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</si>
  <si>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</si>
  <si>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</si>
  <si>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</si>
  <si>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</si>
  <si>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</si>
  <si>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</si>
  <si>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</si>
  <si>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</si>
  <si>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</si>
  <si>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</si>
  <si>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</si>
  <si>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</si>
  <si>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</si>
  <si>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</si>
  <si>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</si>
  <si>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</si>
  <si>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</si>
  <si>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</si>
  <si>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</si>
  <si>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</si>
  <si>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</si>
  <si>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</si>
  <si>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</si>
  <si>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</si>
  <si>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</si>
  <si>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</si>
  <si>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</si>
  <si>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</si>
  <si>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</si>
  <si>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</si>
  <si>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</si>
  <si>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</si>
  <si>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</si>
  <si>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</si>
  <si>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</si>
  <si>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</si>
  <si>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</si>
  <si>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</si>
  <si>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</si>
  <si>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</si>
  <si>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</si>
  <si>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</si>
  <si>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</si>
  <si>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</si>
  <si>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</si>
  <si>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</si>
  <si>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</si>
  <si>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</si>
  <si>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</si>
  <si>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</si>
  <si>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</si>
  <si>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</si>
  <si>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</si>
  <si>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</si>
  <si>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</si>
  <si>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</si>
  <si>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</si>
  <si>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</si>
  <si>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</si>
  <si>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</si>
  <si>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</si>
  <si>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</si>
  <si>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</si>
  <si>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</si>
  <si>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</si>
  <si>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</si>
  <si>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</si>
  <si>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</si>
  <si>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</si>
  <si>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</si>
  <si>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</si>
  <si>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</si>
  <si>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</si>
  <si>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</si>
  <si>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</si>
  <si>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</si>
  <si>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</si>
  <si>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</si>
  <si>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</si>
  <si>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</si>
  <si>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</si>
  <si>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</si>
  <si>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</si>
  <si>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28932227</t>
  </si>
  <si>
    <t>ООО "Теплоэнерго Ярославль"</t>
  </si>
  <si>
    <t>7603060690</t>
  </si>
  <si>
    <t>12-01-2015 00:00:00</t>
  </si>
  <si>
    <t>26483204</t>
  </si>
  <si>
    <t>ООО "ТехЭкспо"</t>
  </si>
  <si>
    <t>7604122607</t>
  </si>
  <si>
    <t>31742623</t>
  </si>
  <si>
    <t>ООО "Тутаевская ПГУ"</t>
  </si>
  <si>
    <t>1683018700</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</si>
  <si>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</si>
  <si>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</si>
  <si>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</si>
  <si>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</si>
  <si>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</si>
  <si>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</si>
  <si>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</si>
  <si>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</si>
  <si>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</si>
  <si>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</si>
  <si>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</si>
  <si>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</si>
  <si>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</si>
  <si>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</si>
  <si>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</si>
  <si>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</si>
  <si>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</si>
  <si>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</si>
  <si>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</si>
  <si>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</si>
  <si>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</si>
  <si>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</si>
  <si>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</si>
  <si>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</si>
  <si>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</si>
  <si>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</si>
  <si>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</si>
  <si>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</si>
  <si>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</si>
  <si>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</si>
  <si>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</si>
  <si>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</si>
  <si>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</si>
  <si>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</si>
  <si>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</si>
  <si>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</si>
  <si>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</si>
  <si>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</si>
  <si>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</si>
  <si>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</si>
  <si>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</si>
  <si>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</si>
  <si>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26483377</t>
  </si>
  <si>
    <t>ПАО "ОДК-Сатурн"</t>
  </si>
  <si>
    <t>7610052644</t>
  </si>
  <si>
    <t>26514608</t>
  </si>
  <si>
    <t>ПАО "РОМЗ"</t>
  </si>
  <si>
    <t>7609000881</t>
  </si>
  <si>
    <t>26483403</t>
  </si>
  <si>
    <t>ПАО "СЕМИБРАТОВСКИЙ ЗАВОД ГАЗООЧИСТНОГО ОБОРУДОВАНИЯ"</t>
  </si>
  <si>
    <t>7609001719</t>
  </si>
  <si>
    <t>26523308</t>
  </si>
  <si>
    <t>ПАО "ТГК-2"</t>
  </si>
  <si>
    <t>7606053324</t>
  </si>
  <si>
    <t>26483170</t>
  </si>
  <si>
    <t>760631001</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</si>
  <si>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</si>
  <si>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</si>
  <si>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</si>
  <si>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</si>
  <si>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</si>
  <si>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</si>
  <si>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</si>
  <si>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</si>
  <si>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</si>
  <si>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</si>
  <si>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</si>
  <si>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</si>
  <si>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</si>
  <si>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</si>
  <si>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</si>
  <si>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</si>
  <si>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</si>
  <si>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</si>
  <si>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31911600</t>
  </si>
  <si>
    <t>ФГКУ 5 ПУЦ ФСБ России</t>
  </si>
  <si>
    <t>7614003285</t>
  </si>
  <si>
    <t>761401001</t>
  </si>
  <si>
    <t>28-04-1999 00:00:00</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</si>
  <si>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</si>
  <si>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</si>
  <si>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</si>
  <si>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</si>
  <si>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</si>
  <si>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</si>
  <si>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</si>
  <si>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</si>
  <si>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</si>
  <si>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</si>
  <si>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</si>
  <si>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</si>
  <si>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</si>
  <si>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</si>
  <si>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</si>
  <si>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</si>
  <si>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</si>
  <si>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</si>
  <si>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</si>
  <si>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</si>
  <si>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</si>
  <si>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</si>
  <si>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</si>
  <si>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</si>
  <si>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</si>
  <si>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</si>
  <si>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</si>
  <si>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</si>
  <si>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</si>
  <si>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</si>
  <si>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</si>
  <si>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</si>
  <si>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</si>
  <si>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</si>
  <si>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</si>
  <si>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</si>
  <si>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</si>
  <si>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</si>
  <si>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</si>
  <si>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</si>
  <si>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</si>
  <si>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</si>
  <si>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</si>
  <si>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</si>
  <si>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</si>
  <si>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</si>
  <si>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</si>
  <si>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</si>
  <si>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</si>
  <si>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</si>
  <si>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</si>
  <si>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</si>
  <si>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</si>
  <si>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</si>
  <si>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</si>
  <si>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</si>
  <si>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</si>
  <si>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</si>
  <si>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</si>
  <si>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</si>
  <si>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</si>
  <si>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</si>
  <si>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</si>
  <si>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</si>
  <si>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</si>
  <si>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</si>
  <si>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</si>
  <si>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</si>
  <si>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</si>
  <si>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</si>
  <si>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</si>
  <si>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</si>
  <si>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</si>
  <si>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</si>
  <si>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</si>
  <si>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</si>
  <si>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</si>
  <si>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</si>
  <si>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</si>
  <si>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</si>
  <si>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</si>
  <si>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</si>
  <si>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</si>
  <si>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</si>
  <si>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31879930</t>
  </si>
  <si>
    <t>ООО "Ресурс"</t>
  </si>
  <si>
    <t>7604242975</t>
  </si>
  <si>
    <t>15-04-2013 00:00:00</t>
  </si>
  <si>
    <t>28869361</t>
  </si>
  <si>
    <t>ООО "Русь"</t>
  </si>
  <si>
    <t>7617009430</t>
  </si>
  <si>
    <t>26483250</t>
  </si>
  <si>
    <t>ООО "Сельхозтехника"</t>
  </si>
  <si>
    <t>7612047061</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</si>
  <si>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</si>
  <si>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</si>
  <si>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</si>
  <si>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</si>
  <si>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</si>
  <si>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</si>
  <si>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</si>
  <si>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</si>
  <si>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</si>
  <si>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</si>
  <si>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</si>
  <si>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</si>
  <si>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</si>
  <si>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</si>
  <si>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</si>
  <si>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31879613</t>
  </si>
  <si>
    <t>ООО "ЭКОВОДА"</t>
  </si>
  <si>
    <t>7610144006</t>
  </si>
  <si>
    <t>20-06-2025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</si>
  <si>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</si>
  <si>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</si>
  <si>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</si>
  <si>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</si>
  <si>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</si>
  <si>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</si>
  <si>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</si>
  <si>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</si>
  <si>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</si>
  <si>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</si>
  <si>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</si>
  <si>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</si>
  <si>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</si>
  <si>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</si>
  <si>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</si>
  <si>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</si>
  <si>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</si>
  <si>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</si>
  <si>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</si>
  <si>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</si>
  <si>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</si>
  <si>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</si>
  <si>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</si>
  <si>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</si>
  <si>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</si>
  <si>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</si>
  <si>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</si>
  <si>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</si>
  <si>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</si>
  <si>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</si>
  <si>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</si>
  <si>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</si>
  <si>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</si>
  <si>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</si>
  <si>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</si>
  <si>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</si>
  <si>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</si>
  <si>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</si>
  <si>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</si>
  <si>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</si>
  <si>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</si>
  <si>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</si>
  <si>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</si>
  <si>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</si>
  <si>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</si>
  <si>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</si>
  <si>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</si>
  <si>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</si>
  <si>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</si>
  <si>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</si>
  <si>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</si>
  <si>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</si>
  <si>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</si>
  <si>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</si>
  <si>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</si>
  <si>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</si>
  <si>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</si>
  <si>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</si>
  <si>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</si>
  <si>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</si>
  <si>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</si>
  <si>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</si>
  <si>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</si>
  <si>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</si>
  <si>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</si>
  <si>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31859790</t>
  </si>
  <si>
    <t>ООО "Техносервис"</t>
  </si>
  <si>
    <t>7627061679</t>
  </si>
  <si>
    <t>26483544</t>
  </si>
  <si>
    <t>ООО "Ярославская экологическая компания"</t>
  </si>
  <si>
    <t>7604060608</t>
  </si>
  <si>
    <t>31836156</t>
  </si>
  <si>
    <t>АО "АТП"</t>
  </si>
  <si>
    <t>7610143362</t>
  </si>
  <si>
    <t>13-01-2025 00:00:00</t>
  </si>
  <si>
    <t>26483624</t>
  </si>
  <si>
    <t>АО "Скоково"</t>
  </si>
  <si>
    <t>7627031071</t>
  </si>
  <si>
    <t>26483616</t>
  </si>
  <si>
    <t>АО "Чистый город"</t>
  </si>
  <si>
    <t>7604059176</t>
  </si>
  <si>
    <t>31064356</t>
  </si>
  <si>
    <t>ИП Посконнов И.В.</t>
  </si>
  <si>
    <t>760600384204</t>
  </si>
  <si>
    <t>31780569</t>
  </si>
  <si>
    <t>МБУ "Центр благоустройства территорий" (Большесельский МО)</t>
  </si>
  <si>
    <t>7610143193</t>
  </si>
  <si>
    <t>03-12-2024 00:00:00</t>
  </si>
  <si>
    <t>31771036</t>
  </si>
  <si>
    <t>МБУ "Центр благоустройства территорий" (Любимский МО)</t>
  </si>
  <si>
    <t>7610142697</t>
  </si>
  <si>
    <t>16-09-2024 00:00:00</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</si>
  <si>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</si>
  <si>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</si>
  <si>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</si>
  <si>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</si>
  <si>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</si>
  <si>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</si>
  <si>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</si>
  <si>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</si>
  <si>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</si>
  <si>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</si>
  <si>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</si>
  <si>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</si>
  <si>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</si>
  <si>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</si>
  <si>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</si>
  <si>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</si>
  <si>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</si>
  <si>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</si>
  <si>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</si>
  <si>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</si>
  <si>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</si>
  <si>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</si>
  <si>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</si>
  <si>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</si>
  <si>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</si>
  <si>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</si>
  <si>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</si>
  <si>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</si>
  <si>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</si>
  <si>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</si>
  <si>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</si>
  <si>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</si>
  <si>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31824718</t>
  </si>
  <si>
    <t>ООО "Энергосервис"</t>
  </si>
  <si>
    <t>7610143355</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</si>
  <si>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</si>
  <si>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</si>
  <si>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</si>
  <si>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</si>
  <si>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</si>
  <si>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</si>
  <si>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</si>
  <si>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</si>
  <si>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</si>
  <si>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</si>
  <si>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</si>
  <si>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округ</t>
  </si>
  <si>
    <t>78503000</t>
  </si>
  <si>
    <t>муниципальный округ</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</si>
  <si>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</si>
  <si>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</si>
  <si>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</si>
  <si>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</si>
  <si>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</si>
  <si>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</si>
  <si>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</si>
  <si>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</si>
  <si>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</si>
  <si>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</si>
  <si>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округ</t>
  </si>
  <si>
    <t>78506000</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</si>
  <si>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</si>
  <si>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</si>
  <si>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</si>
  <si>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</si>
  <si>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</si>
  <si>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</si>
  <si>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</si>
  <si>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</si>
  <si>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</si>
  <si>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</si>
  <si>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</si>
  <si>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</si>
  <si>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округ</t>
  </si>
  <si>
    <t>78509000</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</si>
  <si>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</si>
  <si>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</si>
  <si>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</si>
  <si>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</si>
  <si>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</si>
  <si>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</si>
  <si>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</si>
  <si>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</si>
  <si>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округ</t>
  </si>
  <si>
    <t>78512000</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</si>
  <si>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</si>
  <si>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</si>
  <si>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</si>
  <si>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</si>
  <si>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</si>
  <si>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</si>
  <si>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</si>
  <si>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</si>
  <si>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</si>
  <si>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</si>
  <si>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</si>
  <si>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</si>
  <si>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</si>
  <si>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округ</t>
  </si>
  <si>
    <t>78515000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</si>
  <si>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</si>
  <si>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</si>
  <si>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</si>
  <si>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</si>
  <si>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</si>
  <si>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</si>
  <si>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</si>
  <si>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</si>
  <si>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</si>
  <si>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</si>
  <si>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округ</t>
  </si>
  <si>
    <t>78518000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</si>
  <si>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</si>
  <si>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</si>
  <si>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</si>
  <si>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</si>
  <si>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</si>
  <si>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</si>
  <si>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</si>
  <si>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</si>
  <si>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</si>
  <si>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</si>
  <si>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округ</t>
  </si>
  <si>
    <t>78521000</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</si>
  <si>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</si>
  <si>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</si>
  <si>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</si>
  <si>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</si>
  <si>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</si>
  <si>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</si>
  <si>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</si>
  <si>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</si>
  <si>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округ</t>
  </si>
  <si>
    <t>78523000</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</si>
  <si>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</si>
  <si>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</si>
  <si>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</si>
  <si>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</si>
  <si>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</si>
  <si>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</si>
  <si>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</si>
  <si>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</si>
  <si>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</si>
  <si>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</si>
  <si>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округ</t>
  </si>
  <si>
    <t>78526000</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</si>
  <si>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</si>
  <si>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</si>
  <si>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</si>
  <si>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</si>
  <si>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</si>
  <si>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</si>
  <si>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</si>
  <si>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</si>
  <si>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округ</t>
  </si>
  <si>
    <t>78529000</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</si>
  <si>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</si>
  <si>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</si>
  <si>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</si>
  <si>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</si>
  <si>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</si>
  <si>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</si>
  <si>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</si>
  <si>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</si>
  <si>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</si>
  <si>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Переславль-Залесский муниципальный округ</t>
  </si>
  <si>
    <t>78532000</t>
  </si>
  <si>
    <t>Пошехонский муниципальный округ</t>
  </si>
  <si>
    <t>78534000</t>
  </si>
  <si>
    <t>Пошехонский муниципальный район</t>
  </si>
  <si>
    <t>78634000</t>
  </si>
  <si>
    <t>Белосельское сельское поселение</t>
  </si>
  <si>
    <t>78634404</t>
  </si>
  <si>
    <t>60</t>
  </si>
  <si>
    <t>Городское поселение Пошехонье</t>
  </si>
  <si>
    <t>78634101</t>
  </si>
  <si>
    <t>61</t>
  </si>
  <si>
    <t>78634428</t>
  </si>
  <si>
    <t>62</t>
  </si>
  <si>
    <t>Кременевское сельское поселение</t>
  </si>
  <si>
    <t>78634460</t>
  </si>
  <si>
    <t>63</t>
  </si>
  <si>
    <t>64</t>
  </si>
  <si>
    <t>Пригородное сельское поселение</t>
  </si>
  <si>
    <t>78634436</t>
  </si>
  <si>
    <t>65</t>
  </si>
  <si>
    <t>Ростовский муниципальный округ</t>
  </si>
  <si>
    <t>78537000</t>
  </si>
  <si>
    <t>Ростовский муниципальный район</t>
  </si>
  <si>
    <t>78637000</t>
  </si>
  <si>
    <t>Городское поселение г.Ростов</t>
  </si>
  <si>
    <t>78637101</t>
  </si>
  <si>
    <t>67</t>
  </si>
  <si>
    <t>Ишня сельское поселение</t>
  </si>
  <si>
    <t>78637412</t>
  </si>
  <si>
    <t>Петровское сельское поселение</t>
  </si>
  <si>
    <t>78637441</t>
  </si>
  <si>
    <t>69</t>
  </si>
  <si>
    <t>Поречье-Рыбное сельское поселение</t>
  </si>
  <si>
    <t>78637442</t>
  </si>
  <si>
    <t>70</t>
  </si>
  <si>
    <t>71</t>
  </si>
  <si>
    <t>Семибратово сельское поселение</t>
  </si>
  <si>
    <t>78637447</t>
  </si>
  <si>
    <t>72</t>
  </si>
  <si>
    <t>Рыбинский муниципальный округ</t>
  </si>
  <si>
    <t>78540000</t>
  </si>
  <si>
    <t>73</t>
  </si>
  <si>
    <t>Рыбинский муниципальный район</t>
  </si>
  <si>
    <t>78640000</t>
  </si>
  <si>
    <t>Арефинское сельское поселение</t>
  </si>
  <si>
    <t>78640410</t>
  </si>
  <si>
    <t>74</t>
  </si>
  <si>
    <t>78640415</t>
  </si>
  <si>
    <t>75</t>
  </si>
  <si>
    <t>Глебовское сельское поселение</t>
  </si>
  <si>
    <t>78640443</t>
  </si>
  <si>
    <t>76</t>
  </si>
  <si>
    <t>Городское поселение Песочное</t>
  </si>
  <si>
    <t>78640455</t>
  </si>
  <si>
    <t>77</t>
  </si>
  <si>
    <t>Каменниковское сельское поселение</t>
  </si>
  <si>
    <t>78640425</t>
  </si>
  <si>
    <t>78</t>
  </si>
  <si>
    <t>Назаровское сельское поселение</t>
  </si>
  <si>
    <t>78640430</t>
  </si>
  <si>
    <t>79</t>
  </si>
  <si>
    <t>Огарковское сельское поселение</t>
  </si>
  <si>
    <t>78640440</t>
  </si>
  <si>
    <t>80</t>
  </si>
  <si>
    <t>78640420</t>
  </si>
  <si>
    <t>81</t>
  </si>
  <si>
    <t>Покровское сельское поселение</t>
  </si>
  <si>
    <t>78640435</t>
  </si>
  <si>
    <t>82</t>
  </si>
  <si>
    <t>83</t>
  </si>
  <si>
    <t>Судоверфское сельское поселение</t>
  </si>
  <si>
    <t>78640452</t>
  </si>
  <si>
    <t>84</t>
  </si>
  <si>
    <t>Тихменевское сельское поселение</t>
  </si>
  <si>
    <t>78640447</t>
  </si>
  <si>
    <t>85</t>
  </si>
  <si>
    <t>Тутаевский муниципальный округ</t>
  </si>
  <si>
    <t>78543000</t>
  </si>
  <si>
    <t>86</t>
  </si>
  <si>
    <t>Тутаевский муниципальный район</t>
  </si>
  <si>
    <t>78643000</t>
  </si>
  <si>
    <t>Артемьевское сельское поселение</t>
  </si>
  <si>
    <t>78643405</t>
  </si>
  <si>
    <t>87</t>
  </si>
  <si>
    <t>Городское поселение г.Тутаев</t>
  </si>
  <si>
    <t>78643101</t>
  </si>
  <si>
    <t>88</t>
  </si>
  <si>
    <t>Константиновское сельское поселение</t>
  </si>
  <si>
    <t>78643420</t>
  </si>
  <si>
    <t>89</t>
  </si>
  <si>
    <t>Левобережное сельское поселение</t>
  </si>
  <si>
    <t>78643460</t>
  </si>
  <si>
    <t>90</t>
  </si>
  <si>
    <t>91</t>
  </si>
  <si>
    <t>Чебаковское сельское поселение</t>
  </si>
  <si>
    <t>78643450</t>
  </si>
  <si>
    <t>92</t>
  </si>
  <si>
    <t>Угличский муниципальный округ</t>
  </si>
  <si>
    <t>78546000</t>
  </si>
  <si>
    <t>93</t>
  </si>
  <si>
    <t>Угличский муниципальный район</t>
  </si>
  <si>
    <t>78646000</t>
  </si>
  <si>
    <t>Головинское сельское поселение</t>
  </si>
  <si>
    <t>78646440</t>
  </si>
  <si>
    <t>94</t>
  </si>
  <si>
    <t>Городское поселение г.Углич</t>
  </si>
  <si>
    <t>78646101</t>
  </si>
  <si>
    <t>95</t>
  </si>
  <si>
    <t>Ильинское сельское поселение</t>
  </si>
  <si>
    <t>78646420</t>
  </si>
  <si>
    <t>96</t>
  </si>
  <si>
    <t>Отрадновское сельское поселение</t>
  </si>
  <si>
    <t>78646475</t>
  </si>
  <si>
    <t>97</t>
  </si>
  <si>
    <t>Слободское сельское поселение</t>
  </si>
  <si>
    <t>78646410</t>
  </si>
  <si>
    <t>98</t>
  </si>
  <si>
    <t>99</t>
  </si>
  <si>
    <t>Улейминское сельское поселение</t>
  </si>
  <si>
    <t>78646480</t>
  </si>
  <si>
    <t>100</t>
  </si>
  <si>
    <t>Ярославский муниципальный округ</t>
  </si>
  <si>
    <t>78550000</t>
  </si>
  <si>
    <t>101</t>
  </si>
  <si>
    <t>Ярославский муниципальный район</t>
  </si>
  <si>
    <t>78650000</t>
  </si>
  <si>
    <t>Городское поселение п. Лесная Поляна</t>
  </si>
  <si>
    <t>78650155</t>
  </si>
  <si>
    <t>102</t>
  </si>
  <si>
    <t>Заволжское сельское поселение</t>
  </si>
  <si>
    <t>78650410</t>
  </si>
  <si>
    <t>103</t>
  </si>
  <si>
    <t>Ивняковское сельское поселение</t>
  </si>
  <si>
    <t>78650455</t>
  </si>
  <si>
    <t>104</t>
  </si>
  <si>
    <t>Карабихское сельское поселение</t>
  </si>
  <si>
    <t>78650430</t>
  </si>
  <si>
    <t>105</t>
  </si>
  <si>
    <t>Кузнечихинское сельское поселение</t>
  </si>
  <si>
    <t>78650435</t>
  </si>
  <si>
    <t>106</t>
  </si>
  <si>
    <t>Курбское сельское поселение</t>
  </si>
  <si>
    <t>78650440</t>
  </si>
  <si>
    <t>107</t>
  </si>
  <si>
    <t>78650470</t>
  </si>
  <si>
    <t>108</t>
  </si>
  <si>
    <t>Туношенское сельское поселение</t>
  </si>
  <si>
    <t>78650495</t>
  </si>
  <si>
    <t>109</t>
  </si>
  <si>
    <t>110</t>
  </si>
  <si>
    <t>город Переславль-Залесский</t>
  </si>
  <si>
    <t>78705000</t>
  </si>
  <si>
    <t>городской округ</t>
  </si>
  <si>
    <t>111</t>
  </si>
  <si>
    <t>город Рыбинск</t>
  </si>
  <si>
    <t>78715000</t>
  </si>
  <si>
    <t>112</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</si>
  <si>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</si>
  <si>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</si>
  <si>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</si>
  <si>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</si>
  <si>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</si>
  <si>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</si>
  <si>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</si>
  <si>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</si>
  <si>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</si>
  <si>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2025-2028 годы</t>
  </si>
  <si>
    <t>01.01.2025</t>
  </si>
  <si>
    <t>31.12.2028</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</si>
  <si>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</si>
  <si>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</si>
  <si>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</si>
  <si>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</si>
  <si>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</si>
  <si>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</si>
  <si>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</si>
  <si>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2021-2028 годы</t>
  </si>
  <si>
    <t>01.01.2021</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</si>
  <si>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</si>
  <si>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</si>
  <si>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</si>
  <si>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</si>
  <si>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</si>
  <si>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</si>
  <si>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</si>
  <si>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</si>
  <si>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</si>
  <si>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</si>
  <si>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</si>
  <si>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</si>
  <si>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</si>
  <si>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</si>
  <si>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</si>
  <si>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17.06.2025 ООО "МКС" в сфере теплоснабжения по реконструкции и модернизации котельной, на территории муниципального района Ярославский на 2025-2027 годы</t>
  </si>
  <si>
    <t>17.06.2025</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</si>
  <si>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</si>
  <si>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</si>
  <si>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</si>
  <si>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</si>
  <si>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</si>
  <si>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</si>
  <si>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</si>
  <si>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</si>
  <si>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</si>
  <si>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</si>
  <si>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</si>
  <si>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</si>
  <si>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</si>
  <si>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</si>
  <si>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</si>
  <si>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</si>
  <si>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29.10.2025 АО "МКЭ" в сфере теплоснабжения по строительству, реконструкции и модернизации объектов, на территории муниципального округа Пошехонский на 2026-2029 годы</t>
  </si>
  <si>
    <t>01.01.2026</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</si>
  <si>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</si>
  <si>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</si>
  <si>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</si>
  <si>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</si>
  <si>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</si>
  <si>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</si>
  <si>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</si>
  <si>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</si>
  <si>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</si>
  <si>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</si>
  <si>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</si>
  <si>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</si>
  <si>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</si>
  <si>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2025-2029 годы</t>
  </si>
  <si>
    <t>Инвестиционная программа от 30.10.2024 ООО "РЭНСОМ" в сфере теплоснабжения по модернизации и реконструкции котельной, на территории муниципального округа Переславль-Залесский на 2025-2029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</si>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</sst>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1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opovaNA@ht-tp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7947a59-d9c4-45dd-8e8d-14ff1afe4f5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 TargetMode="External"/><Relationship Id="rId3" Type="http://schemas.openxmlformats.org/officeDocument/2006/relationships/hyperlink" Target="https://zakupki.gov.ru" TargetMode="External"/><Relationship Id="rId4" Type="http://schemas.openxmlformats.org/officeDocument/2006/relationships/hyperlink" Target="https://zakupki.gov.ru" TargetMode="External"/><Relationship Id="rId5" Type="http://schemas.openxmlformats.org/officeDocument/2006/relationships/hyperlink" Target="https://zakupki.gov.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69982-8C9F-99A8-2D08-195C47D741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3C834-D66F-0B08-040E-6A9115C569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ООО "Хуадянь-Тенинская ТЭЦ"</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B1116-B50C-8E68-D343-6267162B7868}" mc:Ignorable="x14ac xr xr2 xr3">
  <sheetPr>
    <tabColor theme="6" tint="0.4"/>
  </sheetPr>
  <dimension ref="A1:CG65"/>
  <sheetViews>
    <sheetView showGridLines="0" zoomScale="90" workbookViewId="0">
      <pane xSplit="29" ySplit="42" topLeftCell="AD43" activePane="bottomRight" state="frozen"/>
      <selection pane="bottomLeft" activeCell="A43" sqref="A43"/>
      <selection pane="topRight" activeCell="AD1" sqref="AD1"/>
      <selection pane="bottomRight" activeCell="BX51" sqref="BX5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74" max="74" width="11.58203125" customWidth="1"/>
    <col min="77" max="77" width="10.57421875" hidden="1"/>
    <col min="78" max="78" style="1635" width="4.00390625" customWidth="1"/>
    <col min="79" max="79" style="1635" width="115.00390625" customWidth="1"/>
    <col min="80" max="84" style="1642" width="10.00390625" customWidth="1"/>
    <col min="85" max="85"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CG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2"/>
      <c r="BS2" s="2243"/>
      <c r="BT2" s="2243"/>
      <c r="BU2" s="2243"/>
      <c r="BV2" s="2243"/>
      <c r="BW2" s="2243"/>
      <c r="BX2" s="2243"/>
      <c r="BY2" s="2244"/>
      <c r="BZ2" s="2244"/>
      <c r="CA2" s="1258" t="s">
        <v>400</v>
      </c>
      <c r="CC2" s="500"/>
      <c r="CD2" s="500" t="str">
        <f>IF(T2="","",T2)</f>
        <v>Наименование тарифа</v>
      </c>
      <c r="CE2" s="500"/>
      <c r="CF2" s="500"/>
      <c r="CG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2"/>
      <c r="BS3" s="2243"/>
      <c r="BT3" s="2243"/>
      <c r="BU3" s="2243"/>
      <c r="BV3" s="2243"/>
      <c r="BW3" s="2243"/>
      <c r="BX3" s="2243"/>
      <c r="BY3" s="2244"/>
      <c r="BZ3" s="2244"/>
      <c r="CA3" s="1258" t="s">
        <v>402</v>
      </c>
      <c r="CC3" s="500"/>
      <c r="CD3" s="500" t="str">
        <f>IF(T3="","",T3)</f>
        <v>Территория действия тарифа</v>
      </c>
      <c r="CE3" s="500"/>
      <c r="CF3" s="500"/>
      <c r="CG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2"/>
      <c r="BS4" s="2243"/>
      <c r="BT4" s="2243"/>
      <c r="BU4" s="2243"/>
      <c r="BV4" s="2243"/>
      <c r="BW4" s="2243"/>
      <c r="BX4" s="2243"/>
      <c r="BY4" s="2244"/>
      <c r="BZ4" s="2244"/>
      <c r="CA4" s="1258" t="s">
        <v>404</v>
      </c>
      <c r="CC4" s="500"/>
      <c r="CD4" s="500" t="str">
        <f>IF(T4="","",T4)</f>
        <v>Наименование системы теплоснабжения </v>
      </c>
      <c r="CE4" s="500"/>
      <c r="CF4" s="500"/>
      <c r="CG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2"/>
      <c r="BS5" s="2243"/>
      <c r="BT5" s="2243"/>
      <c r="BU5" s="2243"/>
      <c r="BV5" s="2243"/>
      <c r="BW5" s="2243"/>
      <c r="BX5" s="2243"/>
      <c r="BY5" s="2244"/>
      <c r="BZ5" s="2244"/>
      <c r="CA5" s="1258" t="s">
        <v>406</v>
      </c>
      <c r="CC5" s="500"/>
      <c r="CD5" s="500" t="str">
        <f>IF(T5="","",T5)</f>
        <v>Источник тепловой энергии  </v>
      </c>
      <c r="CE5" s="500"/>
      <c r="CF5" s="500"/>
      <c r="CG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5"/>
      <c r="BK6" s="2246"/>
      <c r="BL6" s="2246"/>
      <c r="BM6" s="2246"/>
      <c r="BN6" s="2246"/>
      <c r="BO6" s="2246"/>
      <c r="BP6" s="2246"/>
      <c r="BQ6" s="2247"/>
      <c r="BR6" s="2245"/>
      <c r="BS6" s="2246"/>
      <c r="BT6" s="2246"/>
      <c r="BU6" s="2246"/>
      <c r="BV6" s="2246"/>
      <c r="BW6" s="2246"/>
      <c r="BX6" s="2246"/>
      <c r="BY6" s="2247"/>
      <c r="BZ6" s="2247"/>
      <c r="CA6" s="1258" t="s">
        <v>409</v>
      </c>
      <c r="CC6" s="500"/>
      <c r="CD6" s="500" t="str">
        <f>IF(T6="","",T6)</f>
        <v>Схема подключения теплопотребляющей установки к коллектору источника тепловой энергии</v>
      </c>
      <c r="CE6" s="500"/>
      <c r="CF6" s="500"/>
      <c r="CG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5"/>
      <c r="BS7" s="2246"/>
      <c r="BT7" s="2246"/>
      <c r="BU7" s="2246"/>
      <c r="BV7" s="2246"/>
      <c r="BW7" s="2246"/>
      <c r="BX7" s="2246"/>
      <c r="BY7" s="2247"/>
      <c r="BZ7" s="2247"/>
      <c r="CA7" s="1258" t="s">
        <v>412</v>
      </c>
      <c r="CC7" s="500"/>
      <c r="CD7" s="500" t="str">
        <f>IF(T7="","",T7)</f>
        <v>Группа потребителей</v>
      </c>
      <c r="CE7" s="500"/>
      <c r="CF7" s="500"/>
      <c r="CG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751"/>
      <c r="AM8" s="325"/>
      <c r="AN8" s="751"/>
      <c r="AO8" s="1257"/>
      <c r="AP8" s="2602"/>
      <c r="AQ8" s="2107" t="s">
        <v>66</v>
      </c>
      <c r="AR8" s="2602"/>
      <c r="AS8" s="2107" t="s">
        <v>66</v>
      </c>
      <c r="AT8" s="751"/>
      <c r="AU8" s="325"/>
      <c r="AV8" s="751"/>
      <c r="AW8" s="1257"/>
      <c r="AX8" s="2602"/>
      <c r="AY8" s="2107" t="s">
        <v>66</v>
      </c>
      <c r="AZ8" s="2602"/>
      <c r="BA8" s="2107" t="s">
        <v>66</v>
      </c>
      <c r="BB8" s="751"/>
      <c r="BC8" s="325"/>
      <c r="BD8" s="751"/>
      <c r="BE8" s="1257"/>
      <c r="BF8" s="2602"/>
      <c r="BG8" s="2107" t="s">
        <v>66</v>
      </c>
      <c r="BH8" s="2602"/>
      <c r="BI8" s="2107" t="s">
        <v>66</v>
      </c>
      <c r="BJ8" s="751"/>
      <c r="BK8" s="325"/>
      <c r="BL8" s="751"/>
      <c r="BM8" s="1257"/>
      <c r="BN8" s="2602"/>
      <c r="BO8" s="2107" t="s">
        <v>66</v>
      </c>
      <c r="BP8" s="2602"/>
      <c r="BQ8" s="2107" t="s">
        <v>66</v>
      </c>
      <c r="BR8" s="751"/>
      <c r="BS8" s="325"/>
      <c r="BT8" s="751"/>
      <c r="BU8" s="1257"/>
      <c r="BV8" s="2602"/>
      <c r="BW8" s="2107" t="s">
        <v>66</v>
      </c>
      <c r="BX8" s="2602"/>
      <c r="BY8" s="2107" t="s">
        <v>66</v>
      </c>
      <c r="BZ8" s="325"/>
      <c r="CA8" s="2253" t="s">
        <v>414</v>
      </c>
      <c r="CB8" s="511">
        <f>STRCHECKDATE(V9:BZ9)</f>
      </c>
      <c r="CC8" s="500"/>
      <c r="CD8" s="500" t="str">
        <f>IF(T8="","",T8)</f>
        <v/>
      </c>
      <c r="CE8" s="500"/>
      <c r="CF8" s="500"/>
      <c r="CG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325"/>
      <c r="BT9" s="325"/>
      <c r="BU9" s="328" t="str">
        <f>BV8&amp;"-"&amp;BX8</f>
        <v>-</v>
      </c>
      <c r="BV9" s="2309"/>
      <c r="BW9" s="2107"/>
      <c r="BX9" s="2309"/>
      <c r="BY9" s="2107"/>
      <c r="BZ9" s="325"/>
      <c r="CA9" s="2254"/>
      <c r="CC9" s="500"/>
      <c r="CD9" s="500" t="str">
        <f>IF(T9="","",T9)</f>
        <v/>
      </c>
      <c r="CE9" s="500"/>
      <c r="CF9" s="500"/>
      <c r="CG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2675"/>
      <c r="AM10" s="2676"/>
      <c r="AN10" s="2677"/>
      <c r="AO10" s="2678"/>
      <c r="AP10" s="2679"/>
      <c r="AQ10" s="2680"/>
      <c r="AR10" s="2681"/>
      <c r="AS10" s="2682"/>
      <c r="AT10" s="2683"/>
      <c r="AU10" s="2684"/>
      <c r="AV10" s="2685"/>
      <c r="AW10" s="2686"/>
      <c r="AX10" s="2687"/>
      <c r="AY10" s="2688"/>
      <c r="AZ10" s="2689"/>
      <c r="BA10" s="2690"/>
      <c r="BB10" s="2691"/>
      <c r="BC10" s="2692"/>
      <c r="BD10" s="2693"/>
      <c r="BE10" s="2694"/>
      <c r="BF10" s="2695"/>
      <c r="BG10" s="2696"/>
      <c r="BH10" s="2697"/>
      <c r="BI10" s="2698"/>
      <c r="BJ10" s="2699"/>
      <c r="BK10" s="2700"/>
      <c r="BL10" s="2701"/>
      <c r="BM10" s="2702"/>
      <c r="BN10" s="2703"/>
      <c r="BO10" s="2704"/>
      <c r="BP10" s="2705"/>
      <c r="BQ10" s="2706"/>
      <c r="BR10" s="2707"/>
      <c r="BS10" s="2708"/>
      <c r="BT10" s="2709"/>
      <c r="BU10" s="2710"/>
      <c r="BV10" s="2711"/>
      <c r="BW10" s="2712"/>
      <c r="BX10" s="2713"/>
      <c r="BY10" s="2714"/>
      <c r="BZ10" s="324"/>
      <c r="CA10" s="2255"/>
      <c r="CC10" s="500"/>
      <c r="CD10" s="500" t="str">
        <f>IF(T10="","",T10)</f>
        <v>Добавить вид теплоносителя (параметры теплоносителя)</v>
      </c>
      <c r="CE10" s="500"/>
      <c r="CF10" s="500"/>
      <c r="CG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2715"/>
      <c r="AM11" s="2716"/>
      <c r="AN11" s="2717"/>
      <c r="AO11" s="2718"/>
      <c r="AP11" s="2719"/>
      <c r="AQ11" s="2720"/>
      <c r="AR11" s="2721"/>
      <c r="AS11" s="2722"/>
      <c r="AT11" s="2723"/>
      <c r="AU11" s="2724"/>
      <c r="AV11" s="2725"/>
      <c r="AW11" s="2726"/>
      <c r="AX11" s="2727"/>
      <c r="AY11" s="2728"/>
      <c r="AZ11" s="2729"/>
      <c r="BA11" s="2730"/>
      <c r="BB11" s="2731"/>
      <c r="BC11" s="2732"/>
      <c r="BD11" s="2733"/>
      <c r="BE11" s="2734"/>
      <c r="BF11" s="2735"/>
      <c r="BG11" s="2736"/>
      <c r="BH11" s="2737"/>
      <c r="BI11" s="2738"/>
      <c r="BJ11" s="2739"/>
      <c r="BK11" s="2740"/>
      <c r="BL11" s="2741"/>
      <c r="BM11" s="2742"/>
      <c r="BN11" s="2743"/>
      <c r="BO11" s="2744"/>
      <c r="BP11" s="2745"/>
      <c r="BQ11" s="2746"/>
      <c r="BR11" s="2747"/>
      <c r="BS11" s="2748"/>
      <c r="BT11" s="2749"/>
      <c r="BU11" s="2750"/>
      <c r="BV11" s="2751"/>
      <c r="BW11" s="2752"/>
      <c r="BX11" s="2753"/>
      <c r="BY11" s="2754"/>
      <c r="BZ11" s="367"/>
      <c r="CA11" s="303"/>
      <c r="CC11" s="500"/>
      <c r="CD11" s="500" t="str">
        <f>IF(T11="","",T11)</f>
        <v>Добавить группу потребителей</v>
      </c>
      <c r="CE11" s="500"/>
      <c r="CF11" s="500"/>
      <c r="CG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2755"/>
      <c r="AM12" s="2756"/>
      <c r="AN12" s="2757"/>
      <c r="AO12" s="2758"/>
      <c r="AP12" s="2759"/>
      <c r="AQ12" s="2760"/>
      <c r="AR12" s="2761"/>
      <c r="AS12" s="2762"/>
      <c r="AT12" s="2763"/>
      <c r="AU12" s="2764"/>
      <c r="AV12" s="2765"/>
      <c r="AW12" s="2766"/>
      <c r="AX12" s="2767"/>
      <c r="AY12" s="2768"/>
      <c r="AZ12" s="2769"/>
      <c r="BA12" s="2770"/>
      <c r="BB12" s="2771"/>
      <c r="BC12" s="2772"/>
      <c r="BD12" s="2773"/>
      <c r="BE12" s="2774"/>
      <c r="BF12" s="2775"/>
      <c r="BG12" s="2776"/>
      <c r="BH12" s="2777"/>
      <c r="BI12" s="2778"/>
      <c r="BJ12" s="2779"/>
      <c r="BK12" s="2780"/>
      <c r="BL12" s="2781"/>
      <c r="BM12" s="2782"/>
      <c r="BN12" s="2783"/>
      <c r="BO12" s="2784"/>
      <c r="BP12" s="2785"/>
      <c r="BQ12" s="2786"/>
      <c r="BR12" s="2787"/>
      <c r="BS12" s="2788"/>
      <c r="BT12" s="2789"/>
      <c r="BU12" s="2790"/>
      <c r="BV12" s="2791"/>
      <c r="BW12" s="2792"/>
      <c r="BX12" s="2793"/>
      <c r="BY12" s="2794"/>
      <c r="BZ12" s="367"/>
      <c r="CA12" s="303"/>
      <c r="CC12" s="500"/>
      <c r="CD12" s="500" t="str">
        <f>IF(T12="","",T12)</f>
        <v>Добавить схему подключения</v>
      </c>
      <c r="CE12" s="500"/>
      <c r="CF12" s="500"/>
      <c r="CG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A13" s="1320"/>
      <c r="CC13" s="789"/>
      <c r="CD13" s="789" t="str">
        <f>IF(T13="","",T13)</f>
        <v>Добавить источник для дифференциации</v>
      </c>
      <c r="CE13" s="789"/>
      <c r="CF13" s="789"/>
      <c r="CG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C14" s="789"/>
      <c r="CD14" s="789" t="str">
        <f>IF(T14="","",T14)</f>
        <v>Добавить централизованную систему для дифференциации</v>
      </c>
      <c r="CE14" s="789"/>
      <c r="CF14" s="789"/>
      <c r="CG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C15" s="789"/>
      <c r="CD15" s="789" t="str">
        <f>IF(T15="","",T15)</f>
        <v>Добавить территорию для дифференциации</v>
      </c>
      <c r="CE15" s="789"/>
      <c r="CF15" s="789"/>
      <c r="CG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CG16" s="1155">
        <v>0</v>
      </c>
    </row>
    <row customHeight="1" ht="14.25" hidden="1">
      <c r="P17" s="1311"/>
      <c r="AD17" s="1360"/>
      <c r="AE17" s="1360"/>
      <c r="AF17" s="1360"/>
      <c r="AG17" s="1361"/>
      <c r="AH17" s="2267"/>
      <c r="AI17" s="2268" t="s">
        <v>66</v>
      </c>
      <c r="AJ17" s="2267"/>
      <c r="AK17" s="2268" t="s">
        <v>66</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CG17" s="1155">
        <v>0</v>
      </c>
    </row>
    <row customHeight="1" ht="14.25" hidden="1">
      <c r="P18" s="131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CG18" s="1155">
        <v>0</v>
      </c>
    </row>
    <row customHeight="1" ht="14.25" hidden="1">
      <c r="P19" s="131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CG19" s="1155">
        <v>0</v>
      </c>
    </row>
    <row s="1366" customFormat="1" customHeight="1" ht="22.5" hidden="1">
      <c r="L20" s="1329"/>
      <c r="M20" s="1362"/>
      <c r="N20" s="1362"/>
      <c r="O20" s="1367" t="s">
        <v>418</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R20" s="1366"/>
      <c r="BS20" s="1366"/>
      <c r="BT20" s="1366"/>
      <c r="BU20" s="1366"/>
      <c r="BV20" s="1367"/>
      <c r="BW20" s="1366"/>
      <c r="BX20" s="1367"/>
      <c r="BY20" s="1366"/>
      <c r="CB20" s="511"/>
      <c r="CC20" s="511"/>
      <c r="CD20" s="511"/>
      <c r="CE20" s="511"/>
      <c r="CF20" s="511"/>
      <c r="CG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R21" s="1366"/>
      <c r="BS21" s="1366"/>
      <c r="BT21" s="1366"/>
      <c r="BU21" s="1366"/>
      <c r="BV21" s="1366"/>
      <c r="BW21" s="1366"/>
      <c r="BX21" s="1366"/>
      <c r="BY21" s="1366"/>
      <c r="CB21" s="511"/>
      <c r="CC21" s="511"/>
      <c r="CD21" s="511"/>
      <c r="CE21" s="511"/>
      <c r="CF21" s="511"/>
      <c r="CG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L22" s="1366"/>
      <c r="AM22" s="1366"/>
      <c r="AN22" s="1366"/>
      <c r="AO22" s="1366"/>
      <c r="AP22" s="1366"/>
      <c r="AQ22" s="1370" t="s">
        <v>421</v>
      </c>
      <c r="AR22" s="1366"/>
      <c r="AS22" s="1370" t="s">
        <v>422</v>
      </c>
      <c r="AT22" s="1366"/>
      <c r="AU22" s="1366"/>
      <c r="AV22" s="1366"/>
      <c r="AW22" s="1366"/>
      <c r="AX22" s="1366"/>
      <c r="AY22" s="1370" t="s">
        <v>421</v>
      </c>
      <c r="AZ22" s="1366"/>
      <c r="BA22" s="1370" t="s">
        <v>422</v>
      </c>
      <c r="BB22" s="1366"/>
      <c r="BC22" s="1366"/>
      <c r="BD22" s="1366"/>
      <c r="BE22" s="1366"/>
      <c r="BF22" s="1366"/>
      <c r="BG22" s="1370" t="s">
        <v>421</v>
      </c>
      <c r="BH22" s="1366"/>
      <c r="BI22" s="1370" t="s">
        <v>422</v>
      </c>
      <c r="BJ22" s="1366"/>
      <c r="BK22" s="1366"/>
      <c r="BL22" s="1366"/>
      <c r="BM22" s="1366"/>
      <c r="BN22" s="1366"/>
      <c r="BO22" s="1370" t="s">
        <v>421</v>
      </c>
      <c r="BP22" s="1366"/>
      <c r="BQ22" s="1370" t="s">
        <v>422</v>
      </c>
      <c r="BR22" s="1366"/>
      <c r="BS22" s="1366"/>
      <c r="BT22" s="1366"/>
      <c r="BU22" s="1366"/>
      <c r="BV22" s="1366"/>
      <c r="BW22" s="1370" t="s">
        <v>421</v>
      </c>
      <c r="BX22" s="1366"/>
      <c r="BY22" s="1370" t="s">
        <v>422</v>
      </c>
      <c r="CB22" s="511"/>
      <c r="CC22" s="511"/>
      <c r="CD22" s="511"/>
      <c r="CE22" s="511"/>
      <c r="CF22" s="511"/>
      <c r="CG22" s="1160">
        <v>0</v>
      </c>
    </row>
    <row customHeight="1" ht="14.25" hidden="1">
      <c r="O23" s="1364"/>
      <c r="P23" s="1311"/>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CG23" s="1155">
        <v>0</v>
      </c>
    </row>
    <row customHeight="1" ht="14.25" hidden="1">
      <c r="O24" s="1364"/>
      <c r="P24" s="1311"/>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R24" s="1635"/>
      <c r="BS24" s="1635"/>
      <c r="BT24" s="1635"/>
      <c r="BU24" s="1635"/>
      <c r="BV24" s="1635"/>
      <c r="BW24" s="1635"/>
      <c r="BX24" s="1635"/>
      <c r="BY24" s="1635"/>
      <c r="CG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R25" s="1635"/>
      <c r="BS25" s="1635"/>
      <c r="BT25" s="1635"/>
      <c r="BU25" s="1635"/>
      <c r="BV25" s="1635"/>
      <c r="BW25" s="1635"/>
      <c r="BX25" s="1635"/>
      <c r="BY25" s="1635"/>
      <c r="CG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R26" s="2248"/>
      <c r="BS26" s="2248"/>
      <c r="BT26" s="2248"/>
      <c r="BU26" s="2248"/>
      <c r="BV26" s="2248"/>
      <c r="BW26" s="2248"/>
      <c r="BX26" s="2248"/>
      <c r="BY26" s="2248"/>
      <c r="CG26" s="1155">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R27" s="2249"/>
      <c r="BS27" s="2249"/>
      <c r="BT27" s="2249"/>
      <c r="BU27" s="2249"/>
      <c r="BV27" s="2249"/>
      <c r="BW27" s="2249"/>
      <c r="BX27" s="2249"/>
      <c r="BY27" s="2249"/>
      <c r="CG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509"/>
      <c r="CG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2251" t="str">
        <f>IF(TITLE_NAME_OR_PR_CHANGE="",IF(TITLE_NAME_OR_PR="","",TITLE_NAME_OR_PR),TITLE_NAME_OR_PR_CHANGE)</f>
        <v/>
      </c>
      <c r="BC29" s="2251"/>
      <c r="BD29" s="2251"/>
      <c r="BE29" s="2251"/>
      <c r="BF29" s="2251"/>
      <c r="BG29" s="2251"/>
      <c r="BH29" s="2251"/>
      <c r="BI29" s="1635"/>
      <c r="BJ29" s="2251" t="str">
        <f>IF(TITLE_NAME_OR_PR_CHANGE="",IF(TITLE_NAME_OR_PR="","",TITLE_NAME_OR_PR),TITLE_NAME_OR_PR_CHANGE)</f>
        <v/>
      </c>
      <c r="BK29" s="2251"/>
      <c r="BL29" s="2251"/>
      <c r="BM29" s="2251"/>
      <c r="BN29" s="2251"/>
      <c r="BO29" s="2251"/>
      <c r="BP29" s="2251"/>
      <c r="BQ29" s="1635"/>
      <c r="BR29" s="2251" t="str">
        <f>IF(TITLE_NAME_OR_PR_CHANGE="",IF(TITLE_NAME_OR_PR="","",TITLE_NAME_OR_PR),TITLE_NAME_OR_PR_CHANGE)</f>
        <v/>
      </c>
      <c r="BS29" s="2251"/>
      <c r="BT29" s="2251"/>
      <c r="BU29" s="2251"/>
      <c r="BV29" s="2251"/>
      <c r="BW29" s="2251"/>
      <c r="BX29" s="2251"/>
      <c r="BY29" s="1635"/>
      <c r="BZ29" s="326"/>
      <c r="CA29" s="280"/>
      <c r="CB29" s="368"/>
      <c r="CC29" s="368"/>
      <c r="CD29" s="368"/>
      <c r="CE29" s="368"/>
      <c r="CF29" s="368"/>
      <c r="CG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v>
      </c>
      <c r="W30" s="2264"/>
      <c r="X30" s="2264"/>
      <c r="Y30" s="2264"/>
      <c r="Z30" s="2264"/>
      <c r="AA30" s="2264"/>
      <c r="AB30" s="2264"/>
      <c r="AC30" s="326"/>
      <c r="AD30" s="2264" t="str">
        <f>IF(TITLE_DATE_PR_CHANGE="",IF(TITLE_DATE_PR="","",TITLE_DATE_PR),TITLE_DATE_PR_CHANGE)</f>
        <v>46142</v>
      </c>
      <c r="AE30" s="2264"/>
      <c r="AF30" s="2264"/>
      <c r="AG30" s="2264"/>
      <c r="AH30" s="2264"/>
      <c r="AI30" s="2264"/>
      <c r="AJ30" s="2264"/>
      <c r="AK30" s="326"/>
      <c r="AL30" s="2264" t="str">
        <f>IF(TITLE_DATE_PR_CHANGE="",IF(TITLE_DATE_PR="","",TITLE_DATE_PR),TITLE_DATE_PR_CHANGE)</f>
        <v>46142</v>
      </c>
      <c r="AM30" s="2264"/>
      <c r="AN30" s="2264"/>
      <c r="AO30" s="2264"/>
      <c r="AP30" s="2264"/>
      <c r="AQ30" s="2264"/>
      <c r="AR30" s="2264"/>
      <c r="AS30" s="1635"/>
      <c r="AT30" s="2264" t="str">
        <f>IF(TITLE_DATE_PR_CHANGE="",IF(TITLE_DATE_PR="","",TITLE_DATE_PR),TITLE_DATE_PR_CHANGE)</f>
        <v>46142</v>
      </c>
      <c r="AU30" s="2264"/>
      <c r="AV30" s="2264"/>
      <c r="AW30" s="2264"/>
      <c r="AX30" s="2264"/>
      <c r="AY30" s="2264"/>
      <c r="AZ30" s="2264"/>
      <c r="BA30" s="1635"/>
      <c r="BB30" s="2264" t="str">
        <f>IF(TITLE_DATE_PR_CHANGE="",IF(TITLE_DATE_PR="","",TITLE_DATE_PR),TITLE_DATE_PR_CHANGE)</f>
        <v>46142</v>
      </c>
      <c r="BC30" s="2264"/>
      <c r="BD30" s="2264"/>
      <c r="BE30" s="2264"/>
      <c r="BF30" s="2264"/>
      <c r="BG30" s="2264"/>
      <c r="BH30" s="2264"/>
      <c r="BI30" s="1635"/>
      <c r="BJ30" s="2264" t="str">
        <f>IF(TITLE_DATE_PR_CHANGE="",IF(TITLE_DATE_PR="","",TITLE_DATE_PR),TITLE_DATE_PR_CHANGE)</f>
        <v>46142</v>
      </c>
      <c r="BK30" s="2264"/>
      <c r="BL30" s="2264"/>
      <c r="BM30" s="2264"/>
      <c r="BN30" s="2264"/>
      <c r="BO30" s="2264"/>
      <c r="BP30" s="2264"/>
      <c r="BQ30" s="1635"/>
      <c r="BR30" s="2264" t="str">
        <f>IF(TITLE_DATE_PR_CHANGE="",IF(TITLE_DATE_PR="","",TITLE_DATE_PR),TITLE_DATE_PR_CHANGE)</f>
        <v>46142</v>
      </c>
      <c r="BS30" s="2264"/>
      <c r="BT30" s="2264"/>
      <c r="BU30" s="2264"/>
      <c r="BV30" s="2264"/>
      <c r="BW30" s="2264"/>
      <c r="BX30" s="2264"/>
      <c r="BY30" s="1635"/>
      <c r="BZ30" s="326"/>
      <c r="CA30" s="280"/>
      <c r="CB30" s="368"/>
      <c r="CC30" s="368"/>
      <c r="CD30" s="368"/>
      <c r="CE30" s="368"/>
      <c r="CF30" s="368"/>
      <c r="CG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373/2026</v>
      </c>
      <c r="W31" s="2251"/>
      <c r="X31" s="2251"/>
      <c r="Y31" s="2251"/>
      <c r="Z31" s="2251"/>
      <c r="AA31" s="2251"/>
      <c r="AB31" s="2251"/>
      <c r="AC31" s="326"/>
      <c r="AD31" s="2251" t="str">
        <f>IF(TITLE_NUMBER_PR_CHANGE="",IF(TITLE_NUMBER_PR="","",TITLE_NUMBER_PR),TITLE_NUMBER_PR_CHANGE)</f>
        <v>373/2026</v>
      </c>
      <c r="AE31" s="2251"/>
      <c r="AF31" s="2251"/>
      <c r="AG31" s="2251"/>
      <c r="AH31" s="2251"/>
      <c r="AI31" s="2251"/>
      <c r="AJ31" s="2251"/>
      <c r="AK31" s="326"/>
      <c r="AL31" s="2251" t="str">
        <f>IF(TITLE_NUMBER_PR_CHANGE="",IF(TITLE_NUMBER_PR="","",TITLE_NUMBER_PR),TITLE_NUMBER_PR_CHANGE)</f>
        <v>373/2026</v>
      </c>
      <c r="AM31" s="2251"/>
      <c r="AN31" s="2251"/>
      <c r="AO31" s="2251"/>
      <c r="AP31" s="2251"/>
      <c r="AQ31" s="2251"/>
      <c r="AR31" s="2251"/>
      <c r="AS31" s="1635"/>
      <c r="AT31" s="2251" t="str">
        <f>IF(TITLE_NUMBER_PR_CHANGE="",IF(TITLE_NUMBER_PR="","",TITLE_NUMBER_PR),TITLE_NUMBER_PR_CHANGE)</f>
        <v>373/2026</v>
      </c>
      <c r="AU31" s="2251"/>
      <c r="AV31" s="2251"/>
      <c r="AW31" s="2251"/>
      <c r="AX31" s="2251"/>
      <c r="AY31" s="2251"/>
      <c r="AZ31" s="2251"/>
      <c r="BA31" s="1635"/>
      <c r="BB31" s="2251" t="str">
        <f>IF(TITLE_NUMBER_PR_CHANGE="",IF(TITLE_NUMBER_PR="","",TITLE_NUMBER_PR),TITLE_NUMBER_PR_CHANGE)</f>
        <v>373/2026</v>
      </c>
      <c r="BC31" s="2251"/>
      <c r="BD31" s="2251"/>
      <c r="BE31" s="2251"/>
      <c r="BF31" s="2251"/>
      <c r="BG31" s="2251"/>
      <c r="BH31" s="2251"/>
      <c r="BI31" s="1635"/>
      <c r="BJ31" s="2251" t="str">
        <f>IF(TITLE_NUMBER_PR_CHANGE="",IF(TITLE_NUMBER_PR="","",TITLE_NUMBER_PR),TITLE_NUMBER_PR_CHANGE)</f>
        <v>373/2026</v>
      </c>
      <c r="BK31" s="2251"/>
      <c r="BL31" s="2251"/>
      <c r="BM31" s="2251"/>
      <c r="BN31" s="2251"/>
      <c r="BO31" s="2251"/>
      <c r="BP31" s="2251"/>
      <c r="BQ31" s="1635"/>
      <c r="BR31" s="2251" t="str">
        <f>IF(TITLE_NUMBER_PR_CHANGE="",IF(TITLE_NUMBER_PR="","",TITLE_NUMBER_PR),TITLE_NUMBER_PR_CHANGE)</f>
        <v>373/2026</v>
      </c>
      <c r="BS31" s="2251"/>
      <c r="BT31" s="2251"/>
      <c r="BU31" s="2251"/>
      <c r="BV31" s="2251"/>
      <c r="BW31" s="2251"/>
      <c r="BX31" s="2251"/>
      <c r="BY31" s="1635"/>
      <c r="BZ31" s="326"/>
      <c r="CA31" s="280"/>
      <c r="CB31" s="368"/>
      <c r="CC31" s="368"/>
      <c r="CD31" s="368"/>
      <c r="CE31" s="368"/>
      <c r="CF31" s="368"/>
      <c r="CG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2251" t="str">
        <f>IF(TITLE_IST_PUB_CHANGE="",IF(TITLE_IST_PUB="","",TITLE_IST_PUB),TITLE_IST_PUB_CHANGE)</f>
        <v/>
      </c>
      <c r="BC32" s="2251"/>
      <c r="BD32" s="2251"/>
      <c r="BE32" s="2251"/>
      <c r="BF32" s="2251"/>
      <c r="BG32" s="2251"/>
      <c r="BH32" s="2251"/>
      <c r="BI32" s="1635"/>
      <c r="BJ32" s="2251" t="str">
        <f>IF(TITLE_IST_PUB_CHANGE="",IF(TITLE_IST_PUB="","",TITLE_IST_PUB),TITLE_IST_PUB_CHANGE)</f>
        <v/>
      </c>
      <c r="BK32" s="2251"/>
      <c r="BL32" s="2251"/>
      <c r="BM32" s="2251"/>
      <c r="BN32" s="2251"/>
      <c r="BO32" s="2251"/>
      <c r="BP32" s="2251"/>
      <c r="BQ32" s="1635"/>
      <c r="BR32" s="2251" t="str">
        <f>IF(TITLE_IST_PUB_CHANGE="",IF(TITLE_IST_PUB="","",TITLE_IST_PUB),TITLE_IST_PUB_CHANGE)</f>
        <v/>
      </c>
      <c r="BS32" s="2251"/>
      <c r="BT32" s="2251"/>
      <c r="BU32" s="2251"/>
      <c r="BV32" s="2251"/>
      <c r="BW32" s="2251"/>
      <c r="BX32" s="2251"/>
      <c r="BY32" s="1635"/>
      <c r="BZ32" s="326"/>
      <c r="CA32" s="280"/>
      <c r="CB32" s="368"/>
      <c r="CC32" s="368"/>
      <c r="CD32" s="368"/>
      <c r="CE32" s="368"/>
      <c r="CF32" s="368"/>
      <c r="CG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509"/>
      <c r="CG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v>
      </c>
      <c r="W34" s="2264"/>
      <c r="X34" s="2264"/>
      <c r="Y34" s="2264"/>
      <c r="Z34" s="2264"/>
      <c r="AA34" s="2264"/>
      <c r="AB34" s="2264"/>
      <c r="AC34" s="326"/>
      <c r="AD34" s="2264" t="str">
        <f>IF(TITLE_DATE_PR_CHANGE="",IF(TITLE_DATE_PR="","",TITLE_DATE_PR),TITLE_DATE_PR_CHANGE)</f>
        <v>46142</v>
      </c>
      <c r="AE34" s="2264"/>
      <c r="AF34" s="2264"/>
      <c r="AG34" s="2264"/>
      <c r="AH34" s="2264"/>
      <c r="AI34" s="2264"/>
      <c r="AJ34" s="2264"/>
      <c r="AK34" s="326"/>
      <c r="AL34" s="2264" t="str">
        <f>IF(TITLE_DATE_PR_CHANGE="",IF(TITLE_DATE_PR="","",TITLE_DATE_PR),TITLE_DATE_PR_CHANGE)</f>
        <v>46142</v>
      </c>
      <c r="AM34" s="2264"/>
      <c r="AN34" s="2264"/>
      <c r="AO34" s="2264"/>
      <c r="AP34" s="2264"/>
      <c r="AQ34" s="2264"/>
      <c r="AR34" s="2264"/>
      <c r="AS34" s="1635"/>
      <c r="AT34" s="2264" t="str">
        <f>IF(TITLE_DATE_PR_CHANGE="",IF(TITLE_DATE_PR="","",TITLE_DATE_PR),TITLE_DATE_PR_CHANGE)</f>
        <v>46142</v>
      </c>
      <c r="AU34" s="2264"/>
      <c r="AV34" s="2264"/>
      <c r="AW34" s="2264"/>
      <c r="AX34" s="2264"/>
      <c r="AY34" s="2264"/>
      <c r="AZ34" s="2264"/>
      <c r="BA34" s="1635"/>
      <c r="BB34" s="2264" t="str">
        <f>IF(TITLE_DATE_PR_CHANGE="",IF(TITLE_DATE_PR="","",TITLE_DATE_PR),TITLE_DATE_PR_CHANGE)</f>
        <v>46142</v>
      </c>
      <c r="BC34" s="2264"/>
      <c r="BD34" s="2264"/>
      <c r="BE34" s="2264"/>
      <c r="BF34" s="2264"/>
      <c r="BG34" s="2264"/>
      <c r="BH34" s="2264"/>
      <c r="BI34" s="1635"/>
      <c r="BJ34" s="2264" t="str">
        <f>IF(TITLE_DATE_PR_CHANGE="",IF(TITLE_DATE_PR="","",TITLE_DATE_PR),TITLE_DATE_PR_CHANGE)</f>
        <v>46142</v>
      </c>
      <c r="BK34" s="2264"/>
      <c r="BL34" s="2264"/>
      <c r="BM34" s="2264"/>
      <c r="BN34" s="2264"/>
      <c r="BO34" s="2264"/>
      <c r="BP34" s="2264"/>
      <c r="BQ34" s="1635"/>
      <c r="BR34" s="2264" t="str">
        <f>IF(TITLE_DATE_PR_CHANGE="",IF(TITLE_DATE_PR="","",TITLE_DATE_PR),TITLE_DATE_PR_CHANGE)</f>
        <v>46142</v>
      </c>
      <c r="BS34" s="2264"/>
      <c r="BT34" s="2264"/>
      <c r="BU34" s="2264"/>
      <c r="BV34" s="2264"/>
      <c r="BW34" s="2264"/>
      <c r="BX34" s="2264"/>
      <c r="BY34" s="1635"/>
      <c r="BZ34" s="326"/>
      <c r="CA34" s="280"/>
      <c r="CB34" s="368"/>
      <c r="CC34" s="368"/>
      <c r="CD34" s="368"/>
      <c r="CE34" s="368"/>
      <c r="CF34" s="368"/>
      <c r="CG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373/2026</v>
      </c>
      <c r="W35" s="2251"/>
      <c r="X35" s="2251"/>
      <c r="Y35" s="2251"/>
      <c r="Z35" s="2251"/>
      <c r="AA35" s="2251"/>
      <c r="AB35" s="2251"/>
      <c r="AC35" s="326"/>
      <c r="AD35" s="2251" t="str">
        <f>IF(TITLE_NUMBER_PR_CHANGE="",IF(TITLE_NUMBER_PR="","",TITLE_NUMBER_PR),TITLE_NUMBER_PR_CHANGE)</f>
        <v>373/2026</v>
      </c>
      <c r="AE35" s="2251"/>
      <c r="AF35" s="2251"/>
      <c r="AG35" s="2251"/>
      <c r="AH35" s="2251"/>
      <c r="AI35" s="2251"/>
      <c r="AJ35" s="2251"/>
      <c r="AK35" s="326"/>
      <c r="AL35" s="2251" t="str">
        <f>IF(TITLE_NUMBER_PR_CHANGE="",IF(TITLE_NUMBER_PR="","",TITLE_NUMBER_PR),TITLE_NUMBER_PR_CHANGE)</f>
        <v>373/2026</v>
      </c>
      <c r="AM35" s="2251"/>
      <c r="AN35" s="2251"/>
      <c r="AO35" s="2251"/>
      <c r="AP35" s="2251"/>
      <c r="AQ35" s="2251"/>
      <c r="AR35" s="2251"/>
      <c r="AS35" s="1635"/>
      <c r="AT35" s="2251" t="str">
        <f>IF(TITLE_NUMBER_PR_CHANGE="",IF(TITLE_NUMBER_PR="","",TITLE_NUMBER_PR),TITLE_NUMBER_PR_CHANGE)</f>
        <v>373/2026</v>
      </c>
      <c r="AU35" s="2251"/>
      <c r="AV35" s="2251"/>
      <c r="AW35" s="2251"/>
      <c r="AX35" s="2251"/>
      <c r="AY35" s="2251"/>
      <c r="AZ35" s="2251"/>
      <c r="BA35" s="1635"/>
      <c r="BB35" s="2251" t="str">
        <f>IF(TITLE_NUMBER_PR_CHANGE="",IF(TITLE_NUMBER_PR="","",TITLE_NUMBER_PR),TITLE_NUMBER_PR_CHANGE)</f>
        <v>373/2026</v>
      </c>
      <c r="BC35" s="2251"/>
      <c r="BD35" s="2251"/>
      <c r="BE35" s="2251"/>
      <c r="BF35" s="2251"/>
      <c r="BG35" s="2251"/>
      <c r="BH35" s="2251"/>
      <c r="BI35" s="1635"/>
      <c r="BJ35" s="2251" t="str">
        <f>IF(TITLE_NUMBER_PR_CHANGE="",IF(TITLE_NUMBER_PR="","",TITLE_NUMBER_PR),TITLE_NUMBER_PR_CHANGE)</f>
        <v>373/2026</v>
      </c>
      <c r="BK35" s="2251"/>
      <c r="BL35" s="2251"/>
      <c r="BM35" s="2251"/>
      <c r="BN35" s="2251"/>
      <c r="BO35" s="2251"/>
      <c r="BP35" s="2251"/>
      <c r="BQ35" s="1635"/>
      <c r="BR35" s="2251" t="str">
        <f>IF(TITLE_NUMBER_PR_CHANGE="",IF(TITLE_NUMBER_PR="","",TITLE_NUMBER_PR),TITLE_NUMBER_PR_CHANGE)</f>
        <v>373/2026</v>
      </c>
      <c r="BS35" s="2251"/>
      <c r="BT35" s="2251"/>
      <c r="BU35" s="2251"/>
      <c r="BV35" s="2251"/>
      <c r="BW35" s="2251"/>
      <c r="BX35" s="2251"/>
      <c r="BY35" s="1635"/>
      <c r="BZ35" s="326"/>
      <c r="CA35" s="280"/>
      <c r="CB35" s="368"/>
      <c r="CC35" s="368"/>
      <c r="CD35" s="368"/>
      <c r="CE35" s="368"/>
      <c r="CF35" s="368"/>
      <c r="CG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L36" s="1635"/>
      <c r="AM36" s="1635"/>
      <c r="AN36" s="1635"/>
      <c r="AO36" s="1635"/>
      <c r="AP36" s="1635"/>
      <c r="AQ36" s="1635"/>
      <c r="AR36" s="1635"/>
      <c r="AS36" s="1642" t="s">
        <v>428</v>
      </c>
      <c r="AT36" s="1635"/>
      <c r="AU36" s="1635"/>
      <c r="AV36" s="1635"/>
      <c r="AW36" s="1635"/>
      <c r="AX36" s="1635"/>
      <c r="AY36" s="1635"/>
      <c r="AZ36" s="1635"/>
      <c r="BA36" s="1642" t="s">
        <v>428</v>
      </c>
      <c r="BB36" s="1635"/>
      <c r="BC36" s="1635"/>
      <c r="BD36" s="1635"/>
      <c r="BE36" s="1635"/>
      <c r="BF36" s="1635"/>
      <c r="BG36" s="1635"/>
      <c r="BH36" s="1635"/>
      <c r="BI36" s="1642" t="s">
        <v>428</v>
      </c>
      <c r="BJ36" s="1635"/>
      <c r="BK36" s="1635"/>
      <c r="BL36" s="1635"/>
      <c r="BM36" s="1635"/>
      <c r="BN36" s="1635"/>
      <c r="BO36" s="1635"/>
      <c r="BP36" s="1635"/>
      <c r="BQ36" s="1642" t="s">
        <v>428</v>
      </c>
      <c r="BR36" s="1635"/>
      <c r="BS36" s="1635"/>
      <c r="BT36" s="1635"/>
      <c r="BU36" s="1635"/>
      <c r="BV36" s="1635"/>
      <c r="BW36" s="1635"/>
      <c r="BX36" s="1635"/>
      <c r="BY36" s="1642" t="s">
        <v>428</v>
      </c>
      <c r="CB36" s="368"/>
      <c r="CC36" s="368"/>
      <c r="CD36" s="368"/>
      <c r="CE36" s="368"/>
      <c r="CF36" s="368"/>
      <c r="CG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429</v>
      </c>
      <c r="AM37" s="2252"/>
      <c r="AN37" s="2252"/>
      <c r="AO37" s="2252"/>
      <c r="AP37" s="2252"/>
      <c r="AQ37" s="2252"/>
      <c r="AR37" s="2252"/>
      <c r="AS37" s="2252"/>
      <c r="AT37" s="2252" t="s">
        <v>429</v>
      </c>
      <c r="AU37" s="2252"/>
      <c r="AV37" s="2252"/>
      <c r="AW37" s="2252"/>
      <c r="AX37" s="2252"/>
      <c r="AY37" s="2252"/>
      <c r="AZ37" s="2252"/>
      <c r="BA37" s="2252"/>
      <c r="BB37" s="2252" t="s">
        <v>429</v>
      </c>
      <c r="BC37" s="2252"/>
      <c r="BD37" s="2252"/>
      <c r="BE37" s="2252"/>
      <c r="BF37" s="2252"/>
      <c r="BG37" s="2252"/>
      <c r="BH37" s="2252"/>
      <c r="BI37" s="2252"/>
      <c r="BJ37" s="2252" t="s">
        <v>429</v>
      </c>
      <c r="BK37" s="2252"/>
      <c r="BL37" s="2252"/>
      <c r="BM37" s="2252"/>
      <c r="BN37" s="2252"/>
      <c r="BO37" s="2252"/>
      <c r="BP37" s="2252"/>
      <c r="BQ37" s="2252"/>
      <c r="BR37" s="2252" t="s">
        <v>429</v>
      </c>
      <c r="BS37" s="2252"/>
      <c r="BT37" s="2252"/>
      <c r="BU37" s="2252"/>
      <c r="BV37" s="2252"/>
      <c r="BW37" s="2252"/>
      <c r="BX37" s="2252"/>
      <c r="BY37" s="2252"/>
      <c r="CG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312" t="s">
        <v>304</v>
      </c>
      <c r="AM38" s="2312"/>
      <c r="AN38" s="2312"/>
      <c r="AO38" s="2312"/>
      <c r="AP38" s="2312"/>
      <c r="AQ38" s="2312"/>
      <c r="AR38" s="2312"/>
      <c r="AS38" s="2312"/>
      <c r="AT38" s="2312" t="s">
        <v>304</v>
      </c>
      <c r="AU38" s="2312"/>
      <c r="AV38" s="2312"/>
      <c r="AW38" s="2312"/>
      <c r="AX38" s="2312"/>
      <c r="AY38" s="2312"/>
      <c r="AZ38" s="2312"/>
      <c r="BA38" s="2312"/>
      <c r="BB38" s="2312" t="s">
        <v>304</v>
      </c>
      <c r="BC38" s="2312"/>
      <c r="BD38" s="2312"/>
      <c r="BE38" s="2312"/>
      <c r="BF38" s="2312"/>
      <c r="BG38" s="2312"/>
      <c r="BH38" s="2312"/>
      <c r="BI38" s="2312"/>
      <c r="BJ38" s="2312" t="s">
        <v>304</v>
      </c>
      <c r="BK38" s="2312"/>
      <c r="BL38" s="2312"/>
      <c r="BM38" s="2312"/>
      <c r="BN38" s="2312"/>
      <c r="BO38" s="2312"/>
      <c r="BP38" s="2312"/>
      <c r="BQ38" s="2312"/>
      <c r="BR38" s="2312" t="s">
        <v>304</v>
      </c>
      <c r="BS38" s="2312"/>
      <c r="BT38" s="2312"/>
      <c r="BU38" s="2312"/>
      <c r="BV38" s="2312"/>
      <c r="BW38" s="2312"/>
      <c r="BX38" s="2312"/>
      <c r="BY38" s="2312"/>
      <c r="BZ38" s="2127"/>
      <c r="CA38" s="2127"/>
      <c r="CG38" s="1155"/>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399" t="s">
        <v>431</v>
      </c>
      <c r="AM39" s="2400"/>
      <c r="AN39" s="2400"/>
      <c r="AO39" s="2400"/>
      <c r="AP39" s="2400"/>
      <c r="AQ39" s="2400"/>
      <c r="AR39" s="2401"/>
      <c r="AS39" s="2277" t="s">
        <v>432</v>
      </c>
      <c r="AT39" s="2399" t="s">
        <v>431</v>
      </c>
      <c r="AU39" s="2400"/>
      <c r="AV39" s="2400"/>
      <c r="AW39" s="2400"/>
      <c r="AX39" s="2400"/>
      <c r="AY39" s="2400"/>
      <c r="AZ39" s="2401"/>
      <c r="BA39" s="2277" t="s">
        <v>432</v>
      </c>
      <c r="BB39" s="2399" t="s">
        <v>431</v>
      </c>
      <c r="BC39" s="2400"/>
      <c r="BD39" s="2400"/>
      <c r="BE39" s="2400"/>
      <c r="BF39" s="2400"/>
      <c r="BG39" s="2400"/>
      <c r="BH39" s="2401"/>
      <c r="BI39" s="2277" t="s">
        <v>432</v>
      </c>
      <c r="BJ39" s="2399" t="s">
        <v>431</v>
      </c>
      <c r="BK39" s="2400"/>
      <c r="BL39" s="2400"/>
      <c r="BM39" s="2400"/>
      <c r="BN39" s="2400"/>
      <c r="BO39" s="2400"/>
      <c r="BP39" s="2401"/>
      <c r="BQ39" s="2277" t="s">
        <v>432</v>
      </c>
      <c r="BR39" s="2399" t="s">
        <v>431</v>
      </c>
      <c r="BS39" s="2400"/>
      <c r="BT39" s="2400"/>
      <c r="BU39" s="2400"/>
      <c r="BV39" s="2400"/>
      <c r="BW39" s="2400"/>
      <c r="BX39" s="2401"/>
      <c r="BY39" s="2277" t="s">
        <v>432</v>
      </c>
      <c r="BZ39" s="2280" t="s">
        <v>434</v>
      </c>
      <c r="CA39" s="2127"/>
      <c r="CG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60" t="s">
        <v>435</v>
      </c>
      <c r="AM40" s="2610" t="s">
        <v>436</v>
      </c>
      <c r="AN40" s="2262" t="s">
        <v>437</v>
      </c>
      <c r="AO40" s="2263"/>
      <c r="AP40" s="2262" t="s">
        <v>438</v>
      </c>
      <c r="AQ40" s="2269"/>
      <c r="AR40" s="2263"/>
      <c r="AS40" s="2278"/>
      <c r="AT40" s="2260" t="s">
        <v>435</v>
      </c>
      <c r="AU40" s="2610" t="s">
        <v>436</v>
      </c>
      <c r="AV40" s="2262" t="s">
        <v>437</v>
      </c>
      <c r="AW40" s="2263"/>
      <c r="AX40" s="2262" t="s">
        <v>438</v>
      </c>
      <c r="AY40" s="2269"/>
      <c r="AZ40" s="2263"/>
      <c r="BA40" s="2278"/>
      <c r="BB40" s="2260" t="s">
        <v>435</v>
      </c>
      <c r="BC40" s="2610" t="s">
        <v>436</v>
      </c>
      <c r="BD40" s="2262" t="s">
        <v>437</v>
      </c>
      <c r="BE40" s="2263"/>
      <c r="BF40" s="2262" t="s">
        <v>438</v>
      </c>
      <c r="BG40" s="2269"/>
      <c r="BH40" s="2263"/>
      <c r="BI40" s="2278"/>
      <c r="BJ40" s="2260" t="s">
        <v>435</v>
      </c>
      <c r="BK40" s="2610" t="s">
        <v>436</v>
      </c>
      <c r="BL40" s="2262" t="s">
        <v>437</v>
      </c>
      <c r="BM40" s="2263"/>
      <c r="BN40" s="2262" t="s">
        <v>438</v>
      </c>
      <c r="BO40" s="2269"/>
      <c r="BP40" s="2263"/>
      <c r="BQ40" s="2278"/>
      <c r="BR40" s="2260" t="s">
        <v>435</v>
      </c>
      <c r="BS40" s="2610" t="s">
        <v>436</v>
      </c>
      <c r="BT40" s="2262" t="s">
        <v>437</v>
      </c>
      <c r="BU40" s="2263"/>
      <c r="BV40" s="2262" t="s">
        <v>438</v>
      </c>
      <c r="BW40" s="2269"/>
      <c r="BX40" s="2263"/>
      <c r="BY40" s="2278"/>
      <c r="BZ40" s="2281"/>
      <c r="CA40" s="2127"/>
      <c r="CG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419</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61"/>
      <c r="AM41" s="2284"/>
      <c r="AN41" s="2577" t="s">
        <v>446</v>
      </c>
      <c r="AO41" s="2577" t="s">
        <v>447</v>
      </c>
      <c r="AP41" s="2577" t="s">
        <v>448</v>
      </c>
      <c r="AQ41" s="2270" t="s">
        <v>449</v>
      </c>
      <c r="AR41" s="2271"/>
      <c r="AS41" s="2279"/>
      <c r="AT41" s="2261"/>
      <c r="AU41" s="2284"/>
      <c r="AV41" s="2577" t="s">
        <v>446</v>
      </c>
      <c r="AW41" s="2577" t="s">
        <v>447</v>
      </c>
      <c r="AX41" s="2577" t="s">
        <v>448</v>
      </c>
      <c r="AY41" s="2270" t="s">
        <v>449</v>
      </c>
      <c r="AZ41" s="2271"/>
      <c r="BA41" s="2279"/>
      <c r="BB41" s="2261"/>
      <c r="BC41" s="2284"/>
      <c r="BD41" s="2577" t="s">
        <v>446</v>
      </c>
      <c r="BE41" s="2577" t="s">
        <v>447</v>
      </c>
      <c r="BF41" s="2577" t="s">
        <v>448</v>
      </c>
      <c r="BG41" s="2270" t="s">
        <v>449</v>
      </c>
      <c r="BH41" s="2271"/>
      <c r="BI41" s="2279"/>
      <c r="BJ41" s="2261"/>
      <c r="BK41" s="2284"/>
      <c r="BL41" s="2577" t="s">
        <v>446</v>
      </c>
      <c r="BM41" s="2577" t="s">
        <v>447</v>
      </c>
      <c r="BN41" s="2577" t="s">
        <v>448</v>
      </c>
      <c r="BO41" s="2270" t="s">
        <v>449</v>
      </c>
      <c r="BP41" s="2271"/>
      <c r="BQ41" s="2279"/>
      <c r="BR41" s="2261"/>
      <c r="BS41" s="2284"/>
      <c r="BT41" s="2577" t="s">
        <v>446</v>
      </c>
      <c r="BU41" s="2577" t="s">
        <v>447</v>
      </c>
      <c r="BV41" s="2577" t="s">
        <v>448</v>
      </c>
      <c r="BW41" s="2270" t="s">
        <v>449</v>
      </c>
      <c r="BX41" s="2271"/>
      <c r="BY41" s="2279"/>
      <c r="BZ41" s="2282"/>
      <c r="CA41" s="2127"/>
      <c r="CG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2272">
        <f>OFFSET(BR42,0,-1)+1</f>
        <v>6</v>
      </c>
      <c r="BS42" s="2272"/>
      <c r="BT42" s="2272">
        <f>OFFSET(BT42,0,-1)+1</f>
        <v>1</v>
      </c>
      <c r="BU42" s="2272">
        <f>OFFSET(BU42,0,-1)+1</f>
        <v>2</v>
      </c>
      <c r="BV42" s="2272">
        <f>OFFSET(BV42,0,-1)+1</f>
        <v>3</v>
      </c>
      <c r="BW42" s="2272">
        <f>OFFSET(BW42,0,-1)+1</f>
        <v>4</v>
      </c>
      <c r="BX42" s="2272"/>
      <c r="BY42" s="2272">
        <f>OFFSET(BY42,0,-2)+1</f>
        <v>5</v>
      </c>
      <c r="BZ42" s="1245">
        <f>OFFSET(BZ42,0,-1)</f>
        <v>5</v>
      </c>
      <c r="CA42" s="1256">
        <f>OFFSET(CA42,0,-1)+1</f>
        <v>6</v>
      </c>
      <c r="CB42" s="511"/>
      <c r="CC42" s="511"/>
      <c r="CD42" s="511"/>
      <c r="CE42" s="511"/>
      <c r="CF42" s="511"/>
      <c r="CG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1</v>
      </c>
      <c r="T43" s="298" t="s">
        <v>123</v>
      </c>
      <c r="U43" s="300"/>
      <c r="V43" s="2242"/>
      <c r="W43" s="2243"/>
      <c r="X43" s="2243"/>
      <c r="Y43" s="2243"/>
      <c r="Z43" s="2243"/>
      <c r="AA43" s="2243"/>
      <c r="AB43" s="2243"/>
      <c r="AC43" s="2244"/>
      <c r="AD43" s="2242" t="str">
        <f>INDEX(PT_DIFFERENTIATION_NTAR,MATCH(A43,PT_DIFFERENTIATION_NTAR_ID,0))</f>
        <v>Тепловая энергия, поставляемая потребителям ООО "Хуадянь-Тенинская ТЭЦ" </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2"/>
      <c r="BS43" s="2243"/>
      <c r="BT43" s="2243"/>
      <c r="BU43" s="2243"/>
      <c r="BV43" s="2243"/>
      <c r="BW43" s="2243"/>
      <c r="BX43" s="2243"/>
      <c r="BY43" s="2244"/>
      <c r="BZ43" s="2244"/>
      <c r="CA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C43" s="500"/>
      <c r="CD43" s="500" t="str">
        <f>IF(T43="","",T43)</f>
        <v>Наименование тарифа</v>
      </c>
      <c r="CE43" s="500"/>
      <c r="CF43" s="500"/>
      <c r="CG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1.1</v>
      </c>
      <c r="T44" s="308" t="s">
        <v>401</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2"/>
      <c r="BS44" s="2243"/>
      <c r="BT44" s="2243"/>
      <c r="BU44" s="2243"/>
      <c r="BV44" s="2243"/>
      <c r="BW44" s="2243"/>
      <c r="BX44" s="2243"/>
      <c r="BY44" s="2244"/>
      <c r="BZ44" s="2244"/>
      <c r="CA44" s="1258" t="s">
        <v>402</v>
      </c>
      <c r="CC44" s="500"/>
      <c r="CD44" s="500" t="str">
        <f>IF(T44="","",T44)</f>
        <v>Территория действия тарифа</v>
      </c>
      <c r="CE44" s="500"/>
      <c r="CF44" s="500"/>
      <c r="CG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1.1.1</v>
      </c>
      <c r="T45" s="309" t="s">
        <v>403</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2"/>
      <c r="BS45" s="2243"/>
      <c r="BT45" s="2243"/>
      <c r="BU45" s="2243"/>
      <c r="BV45" s="2243"/>
      <c r="BW45" s="2243"/>
      <c r="BX45" s="2243"/>
      <c r="BY45" s="2244"/>
      <c r="BZ45" s="2244"/>
      <c r="CA45" s="1258" t="s">
        <v>404</v>
      </c>
      <c r="CC45" s="500"/>
      <c r="CD45" s="500" t="str">
        <f>IF(T45="","",T45)</f>
        <v>Наименование системы теплоснабжения </v>
      </c>
      <c r="CE45" s="500"/>
      <c r="CF45" s="500"/>
      <c r="CG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1.1.1.1</v>
      </c>
      <c r="T46" s="310" t="s">
        <v>405</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2"/>
      <c r="BS46" s="2243"/>
      <c r="BT46" s="2243"/>
      <c r="BU46" s="2243"/>
      <c r="BV46" s="2243"/>
      <c r="BW46" s="2243"/>
      <c r="BX46" s="2243"/>
      <c r="BY46" s="2244"/>
      <c r="BZ46" s="2244"/>
      <c r="CA46" s="1258" t="s">
        <v>406</v>
      </c>
      <c r="CC46" s="500"/>
      <c r="CD46" s="500" t="str">
        <f>IF(T46="","",T46)</f>
        <v>Источник тепловой энергии  </v>
      </c>
      <c r="CE46" s="500"/>
      <c r="CF46" s="500"/>
      <c r="CG46" s="1155">
        <v>23</v>
      </c>
    </row>
    <row customHeight="1" ht="49.5">
      <c r="A47" s="1363" t="s">
        <v>158</v>
      </c>
      <c r="B47" s="1363" t="s">
        <v>159</v>
      </c>
      <c r="C47" s="1363" t="s">
        <v>160</v>
      </c>
      <c r="D47" s="1363" t="s">
        <v>161</v>
      </c>
      <c r="E47" s="2259"/>
      <c r="F47" s="2259"/>
      <c r="G47" s="2259"/>
      <c r="H47" s="2259"/>
      <c r="I47" s="2256" t="str">
        <f>S46&amp;".1"</f>
        <v>1.1.1.1.1</v>
      </c>
      <c r="J47" s="1363"/>
      <c r="K47" s="1363"/>
      <c r="L47" s="1364" t="s">
        <v>407</v>
      </c>
      <c r="P47" s="2257">
        <v>1</v>
      </c>
      <c r="Q47" s="1220"/>
      <c r="R47" s="356"/>
      <c r="S47" s="1224" t="str">
        <f>$I47</f>
        <v>1.1.1.1.1</v>
      </c>
      <c r="T47" s="285" t="s">
        <v>408</v>
      </c>
      <c r="U47" s="300"/>
      <c r="V47" s="2245"/>
      <c r="W47" s="2246"/>
      <c r="X47" s="2246"/>
      <c r="Y47" s="2246"/>
      <c r="Z47" s="2246"/>
      <c r="AA47" s="2246"/>
      <c r="AB47" s="2246"/>
      <c r="AC47" s="2247"/>
      <c r="AD47" s="2245" t="s">
        <v>450</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5"/>
      <c r="BK47" s="2246"/>
      <c r="BL47" s="2246"/>
      <c r="BM47" s="2246"/>
      <c r="BN47" s="2246"/>
      <c r="BO47" s="2246"/>
      <c r="BP47" s="2246"/>
      <c r="BQ47" s="2247"/>
      <c r="BR47" s="2245"/>
      <c r="BS47" s="2246"/>
      <c r="BT47" s="2246"/>
      <c r="BU47" s="2246"/>
      <c r="BV47" s="2246"/>
      <c r="BW47" s="2246"/>
      <c r="BX47" s="2246"/>
      <c r="BY47" s="2247"/>
      <c r="BZ47" s="2247"/>
      <c r="CA47" s="1258" t="s">
        <v>409</v>
      </c>
      <c r="CC47" s="500"/>
      <c r="CD47" s="500" t="str">
        <f>IF(T47="","",T47)</f>
        <v>Схема подключения теплопотребляющей установки к коллектору источника тепловой энергии</v>
      </c>
      <c r="CE47" s="500"/>
      <c r="CF47" s="500"/>
      <c r="CG47" s="1155">
        <v>47</v>
      </c>
    </row>
    <row customHeight="1" ht="24">
      <c r="A48" s="1363" t="s">
        <v>158</v>
      </c>
      <c r="B48" s="1363" t="s">
        <v>159</v>
      </c>
      <c r="C48" s="1363" t="s">
        <v>160</v>
      </c>
      <c r="D48" s="1363" t="s">
        <v>161</v>
      </c>
      <c r="E48" s="2259"/>
      <c r="F48" s="2259"/>
      <c r="G48" s="2259"/>
      <c r="H48" s="2259"/>
      <c r="I48" s="2286"/>
      <c r="J48" s="2256" t="str">
        <f>I47&amp;".1"</f>
        <v>1.1.1.1.1.1</v>
      </c>
      <c r="K48" s="1363"/>
      <c r="L48" s="1364" t="s">
        <v>410</v>
      </c>
      <c r="P48" s="2257"/>
      <c r="Q48" s="2257">
        <v>1</v>
      </c>
      <c r="R48" s="357"/>
      <c r="S48" s="1224" t="str">
        <f>$J48</f>
        <v>1.1.1.1.1.1</v>
      </c>
      <c r="T48" s="286" t="s">
        <v>411</v>
      </c>
      <c r="U48" s="300"/>
      <c r="V48" s="2245"/>
      <c r="W48" s="2246"/>
      <c r="X48" s="2246"/>
      <c r="Y48" s="2246"/>
      <c r="Z48" s="2246"/>
      <c r="AA48" s="2246"/>
      <c r="AB48" s="2246"/>
      <c r="AC48" s="2247"/>
      <c r="AD48" s="2245" t="s">
        <v>451</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5"/>
      <c r="BS48" s="2246"/>
      <c r="BT48" s="2246"/>
      <c r="BU48" s="2246"/>
      <c r="BV48" s="2246"/>
      <c r="BW48" s="2246"/>
      <c r="BX48" s="2246"/>
      <c r="BY48" s="2247"/>
      <c r="BZ48" s="2247"/>
      <c r="CA48" s="1258" t="s">
        <v>412</v>
      </c>
      <c r="CC48" s="500"/>
      <c r="CD48" s="500" t="str">
        <f>IF(T48="","",T48)</f>
        <v>Группа потребителей</v>
      </c>
      <c r="CE48" s="500"/>
      <c r="CF48" s="500"/>
      <c r="CG48" s="1155">
        <v>23</v>
      </c>
    </row>
    <row customHeight="1" ht="24">
      <c r="A49" s="1363" t="s">
        <v>158</v>
      </c>
      <c r="B49" s="1363" t="s">
        <v>159</v>
      </c>
      <c r="C49" s="1363" t="s">
        <v>160</v>
      </c>
      <c r="D49" s="1363" t="s">
        <v>161</v>
      </c>
      <c r="E49" s="2259"/>
      <c r="F49" s="2259"/>
      <c r="G49" s="2259"/>
      <c r="H49" s="2259"/>
      <c r="I49" s="2286"/>
      <c r="J49" s="2286"/>
      <c r="K49" s="2256" t="str">
        <f>J48&amp;".1"</f>
        <v>1.1.1.1.1.1.1</v>
      </c>
      <c r="L49" s="1364" t="s">
        <v>413</v>
      </c>
      <c r="P49" s="2257"/>
      <c r="Q49" s="2257"/>
      <c r="R49" s="357">
        <v>1</v>
      </c>
      <c r="S49" s="1224" t="str">
        <f>$K49</f>
        <v>1.1.1.1.1.1.1</v>
      </c>
      <c r="T49" s="1347" t="s">
        <v>452</v>
      </c>
      <c r="U49" s="300"/>
      <c r="V49" s="751"/>
      <c r="W49" s="325"/>
      <c r="X49" s="751"/>
      <c r="Y49" s="1257"/>
      <c r="Z49" s="2265"/>
      <c r="AA49" s="2107" t="s">
        <v>66</v>
      </c>
      <c r="AB49" s="2265"/>
      <c r="AC49" s="2107" t="s">
        <v>66</v>
      </c>
      <c r="AD49" s="751">
        <v>1293.09</v>
      </c>
      <c r="AE49" s="325"/>
      <c r="AF49" s="751">
        <v>0</v>
      </c>
      <c r="AG49" s="1257">
        <v>0</v>
      </c>
      <c r="AH49" s="2602">
        <v>46388</v>
      </c>
      <c r="AI49" s="2107" t="s">
        <v>66</v>
      </c>
      <c r="AJ49" s="2287">
        <v>46568</v>
      </c>
      <c r="AK49" s="2107" t="s">
        <v>66</v>
      </c>
      <c r="AL49" s="751">
        <v>2545.47</v>
      </c>
      <c r="AM49" s="325"/>
      <c r="AN49" s="751">
        <v>0</v>
      </c>
      <c r="AO49" s="1257">
        <v>0</v>
      </c>
      <c r="AP49" s="2602">
        <v>46569</v>
      </c>
      <c r="AQ49" s="2107" t="s">
        <v>66</v>
      </c>
      <c r="AR49" s="2602">
        <v>46752</v>
      </c>
      <c r="AS49" s="2107" t="s">
        <v>66</v>
      </c>
      <c r="AT49" s="751">
        <v>1579.97</v>
      </c>
      <c r="AU49" s="325"/>
      <c r="AV49" s="751">
        <v>0</v>
      </c>
      <c r="AW49" s="1257">
        <v>0</v>
      </c>
      <c r="AX49" s="2602">
        <v>46753</v>
      </c>
      <c r="AY49" s="2107" t="s">
        <v>66</v>
      </c>
      <c r="AZ49" s="2602">
        <v>47299</v>
      </c>
      <c r="BA49" s="2107" t="s">
        <v>66</v>
      </c>
      <c r="BB49" s="751">
        <v>1789.17</v>
      </c>
      <c r="BC49" s="325"/>
      <c r="BD49" s="751">
        <v>0</v>
      </c>
      <c r="BE49" s="1257">
        <v>0</v>
      </c>
      <c r="BF49" s="2602">
        <v>47300</v>
      </c>
      <c r="BG49" s="2107" t="s">
        <v>66</v>
      </c>
      <c r="BH49" s="2602">
        <v>47483</v>
      </c>
      <c r="BI49" s="2107" t="s">
        <v>66</v>
      </c>
      <c r="BJ49" s="751">
        <v>1743.86</v>
      </c>
      <c r="BK49" s="325"/>
      <c r="BL49" s="751">
        <v>0</v>
      </c>
      <c r="BM49" s="1257">
        <v>0</v>
      </c>
      <c r="BN49" s="2602">
        <v>47484</v>
      </c>
      <c r="BO49" s="2107" t="s">
        <v>66</v>
      </c>
      <c r="BP49" s="2602">
        <v>48029</v>
      </c>
      <c r="BQ49" s="2107" t="s">
        <v>66</v>
      </c>
      <c r="BR49" s="751">
        <v>2010.76</v>
      </c>
      <c r="BS49" s="325"/>
      <c r="BT49" s="751">
        <v>0</v>
      </c>
      <c r="BU49" s="1257">
        <v>0</v>
      </c>
      <c r="BV49" s="2602">
        <v>48030</v>
      </c>
      <c r="BW49" s="2107" t="s">
        <v>66</v>
      </c>
      <c r="BX49" s="2602">
        <v>48213</v>
      </c>
      <c r="BY49" s="2107" t="s">
        <v>66</v>
      </c>
      <c r="BZ49" s="1348"/>
      <c r="CA49" s="2253" t="s">
        <v>414</v>
      </c>
      <c r="CB49" s="511">
        <f>STRCHECKDATE(V50:BZ50)</f>
      </c>
      <c r="CC49" s="500"/>
      <c r="CD49" s="500" t="str">
        <f>IF(T49="","",T49)</f>
        <v>вода</v>
      </c>
      <c r="CE49" s="500"/>
      <c r="CF49" s="500"/>
      <c r="CG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46388-46568</v>
      </c>
      <c r="AH50" s="2266"/>
      <c r="AI50" s="2107"/>
      <c r="AJ50" s="2288"/>
      <c r="AK50" s="2107"/>
      <c r="AL50" s="325"/>
      <c r="AM50" s="325"/>
      <c r="AN50" s="325"/>
      <c r="AO50" s="328" t="str">
        <f>AP49&amp;"-"&amp;AR49</f>
        <v>46569-46752</v>
      </c>
      <c r="AP50" s="2309"/>
      <c r="AQ50" s="2107"/>
      <c r="AR50" s="2309"/>
      <c r="AS50" s="2107"/>
      <c r="AT50" s="325"/>
      <c r="AU50" s="325"/>
      <c r="AV50" s="325"/>
      <c r="AW50" s="328" t="str">
        <f>AX49&amp;"-"&amp;AZ49</f>
        <v>46753-47299</v>
      </c>
      <c r="AX50" s="2309"/>
      <c r="AY50" s="2107"/>
      <c r="AZ50" s="2309"/>
      <c r="BA50" s="2107"/>
      <c r="BB50" s="325"/>
      <c r="BC50" s="325"/>
      <c r="BD50" s="325"/>
      <c r="BE50" s="328" t="str">
        <f>BF49&amp;"-"&amp;BH49</f>
        <v>47300-47483</v>
      </c>
      <c r="BF50" s="2309"/>
      <c r="BG50" s="2107"/>
      <c r="BH50" s="2309"/>
      <c r="BI50" s="2107"/>
      <c r="BJ50" s="325"/>
      <c r="BK50" s="325"/>
      <c r="BL50" s="325"/>
      <c r="BM50" s="328" t="str">
        <f>BN49&amp;"-"&amp;BP49</f>
        <v>47484-48029</v>
      </c>
      <c r="BN50" s="2309"/>
      <c r="BO50" s="2107"/>
      <c r="BP50" s="2309"/>
      <c r="BQ50" s="2107"/>
      <c r="BR50" s="325"/>
      <c r="BS50" s="325"/>
      <c r="BT50" s="325"/>
      <c r="BU50" s="328" t="str">
        <f>BV49&amp;"-"&amp;BX49</f>
        <v>48030-48213</v>
      </c>
      <c r="BV50" s="2309"/>
      <c r="BW50" s="2107"/>
      <c r="BX50" s="2309"/>
      <c r="BY50" s="2107"/>
      <c r="BZ50" s="1349"/>
      <c r="CA50" s="2254"/>
      <c r="CC50" s="500"/>
      <c r="CD50" s="500" t="str">
        <f>IF(T50="","",T50)</f>
        <v/>
      </c>
      <c r="CE50" s="500"/>
      <c r="CF50" s="500"/>
      <c r="CG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2795"/>
      <c r="AM51" s="2796"/>
      <c r="AN51" s="2797"/>
      <c r="AO51" s="2798"/>
      <c r="AP51" s="2799"/>
      <c r="AQ51" s="2800"/>
      <c r="AR51" s="2801"/>
      <c r="AS51" s="2802"/>
      <c r="AT51" s="2803"/>
      <c r="AU51" s="2804"/>
      <c r="AV51" s="2805"/>
      <c r="AW51" s="2806"/>
      <c r="AX51" s="2807"/>
      <c r="AY51" s="2808"/>
      <c r="AZ51" s="2809"/>
      <c r="BA51" s="2810"/>
      <c r="BB51" s="2811"/>
      <c r="BC51" s="2812"/>
      <c r="BD51" s="2813"/>
      <c r="BE51" s="2814"/>
      <c r="BF51" s="2815"/>
      <c r="BG51" s="2816"/>
      <c r="BH51" s="2817"/>
      <c r="BI51" s="2818"/>
      <c r="BJ51" s="2819"/>
      <c r="BK51" s="2820"/>
      <c r="BL51" s="2821"/>
      <c r="BM51" s="2822"/>
      <c r="BN51" s="2823"/>
      <c r="BO51" s="2824"/>
      <c r="BP51" s="2825"/>
      <c r="BQ51" s="2826"/>
      <c r="BR51" s="2827"/>
      <c r="BS51" s="2828"/>
      <c r="BT51" s="2829"/>
      <c r="BU51" s="2830"/>
      <c r="BV51" s="2831"/>
      <c r="BW51" s="2832"/>
      <c r="BX51" s="2833"/>
      <c r="BY51" s="2834"/>
      <c r="BZ51" s="324"/>
      <c r="CA51" s="2255"/>
      <c r="CC51" s="500"/>
      <c r="CD51" s="500" t="str">
        <f>IF(T51="","",T51)</f>
        <v>Добавить вид теплоносителя (параметры теплоносителя)</v>
      </c>
      <c r="CE51" s="500"/>
      <c r="CF51" s="500"/>
      <c r="CG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2835"/>
      <c r="AM52" s="2836"/>
      <c r="AN52" s="2837"/>
      <c r="AO52" s="2838"/>
      <c r="AP52" s="2839"/>
      <c r="AQ52" s="2840"/>
      <c r="AR52" s="2841"/>
      <c r="AS52" s="2842"/>
      <c r="AT52" s="2843"/>
      <c r="AU52" s="2844"/>
      <c r="AV52" s="2845"/>
      <c r="AW52" s="2846"/>
      <c r="AX52" s="2847"/>
      <c r="AY52" s="2848"/>
      <c r="AZ52" s="2849"/>
      <c r="BA52" s="2850"/>
      <c r="BB52" s="2851"/>
      <c r="BC52" s="2852"/>
      <c r="BD52" s="2853"/>
      <c r="BE52" s="2854"/>
      <c r="BF52" s="2855"/>
      <c r="BG52" s="2856"/>
      <c r="BH52" s="2857"/>
      <c r="BI52" s="2858"/>
      <c r="BJ52" s="2859"/>
      <c r="BK52" s="2860"/>
      <c r="BL52" s="2861"/>
      <c r="BM52" s="2862"/>
      <c r="BN52" s="2863"/>
      <c r="BO52" s="2864"/>
      <c r="BP52" s="2865"/>
      <c r="BQ52" s="2866"/>
      <c r="BR52" s="2867"/>
      <c r="BS52" s="2868"/>
      <c r="BT52" s="2869"/>
      <c r="BU52" s="2870"/>
      <c r="BV52" s="2871"/>
      <c r="BW52" s="2872"/>
      <c r="BX52" s="2873"/>
      <c r="BY52" s="2874"/>
      <c r="BZ52" s="367"/>
      <c r="CA52" s="303"/>
      <c r="CC52" s="500"/>
      <c r="CD52" s="500" t="str">
        <f>IF(T52="","",T52)</f>
        <v>Добавить группу потребителей</v>
      </c>
      <c r="CE52" s="500"/>
      <c r="CF52" s="500"/>
      <c r="CG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2875"/>
      <c r="AM53" s="2876"/>
      <c r="AN53" s="2877"/>
      <c r="AO53" s="2878"/>
      <c r="AP53" s="2879"/>
      <c r="AQ53" s="2880"/>
      <c r="AR53" s="2881"/>
      <c r="AS53" s="2882"/>
      <c r="AT53" s="2883"/>
      <c r="AU53" s="2884"/>
      <c r="AV53" s="2885"/>
      <c r="AW53" s="2886"/>
      <c r="AX53" s="2887"/>
      <c r="AY53" s="2888"/>
      <c r="AZ53" s="2889"/>
      <c r="BA53" s="2890"/>
      <c r="BB53" s="2891"/>
      <c r="BC53" s="2892"/>
      <c r="BD53" s="2893"/>
      <c r="BE53" s="2894"/>
      <c r="BF53" s="2895"/>
      <c r="BG53" s="2896"/>
      <c r="BH53" s="2897"/>
      <c r="BI53" s="2898"/>
      <c r="BJ53" s="2899"/>
      <c r="BK53" s="2900"/>
      <c r="BL53" s="2901"/>
      <c r="BM53" s="2902"/>
      <c r="BN53" s="2903"/>
      <c r="BO53" s="2904"/>
      <c r="BP53" s="2905"/>
      <c r="BQ53" s="2906"/>
      <c r="BR53" s="2907"/>
      <c r="BS53" s="2908"/>
      <c r="BT53" s="2909"/>
      <c r="BU53" s="2910"/>
      <c r="BV53" s="2911"/>
      <c r="BW53" s="2912"/>
      <c r="BX53" s="2913"/>
      <c r="BY53" s="2914"/>
      <c r="BZ53" s="367"/>
      <c r="CA53" s="303"/>
      <c r="CC53" s="500"/>
      <c r="CD53" s="500" t="str">
        <f>IF(T53="","",T53)</f>
        <v>Добавить схему подключения</v>
      </c>
      <c r="CE53" s="500"/>
      <c r="CF53" s="500"/>
      <c r="CG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T54" s="1324"/>
      <c r="BU54" s="1324"/>
      <c r="BV54" s="1324"/>
      <c r="BW54" s="1324"/>
      <c r="BX54" s="1324"/>
      <c r="BY54" s="1324"/>
      <c r="BZ54" s="1324"/>
      <c r="CA54" s="1324"/>
      <c r="CC54" s="789"/>
      <c r="CD54" s="789" t="str">
        <f>IF(T54="","",T54)</f>
        <v>Добавить источник для дифференциации</v>
      </c>
      <c r="CE54" s="789"/>
      <c r="CF54" s="789"/>
      <c r="CG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T55" s="1324"/>
      <c r="BU55" s="1324"/>
      <c r="BV55" s="1324"/>
      <c r="BW55" s="1324"/>
      <c r="BX55" s="1324"/>
      <c r="BY55" s="1324"/>
      <c r="BZ55" s="1324"/>
      <c r="CA55" s="1324"/>
      <c r="CC55" s="789"/>
      <c r="CD55" s="789" t="str">
        <f>IF(T55="","",T55)</f>
        <v>Добавить централизованную систему для дифференциации</v>
      </c>
      <c r="CE55" s="789"/>
      <c r="CF55" s="789"/>
      <c r="CG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A56" s="1324"/>
      <c r="CC56" s="500"/>
      <c r="CD56" s="500" t="str">
        <f>IF(T56="","",T56)</f>
        <v>Добавить территорию для дифференциации</v>
      </c>
      <c r="CE56" s="500"/>
      <c r="CF56" s="500"/>
      <c r="CG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165</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T57" s="1324"/>
      <c r="BU57" s="1324"/>
      <c r="BV57" s="1324"/>
      <c r="BW57" s="1324"/>
      <c r="BX57" s="1324"/>
      <c r="BY57" s="1324"/>
      <c r="BZ57" s="1324"/>
      <c r="CA57" s="1324"/>
      <c r="CC57" s="789"/>
      <c r="CD57" s="789" t="str">
        <f>IF(T57="","",T57)</f>
        <v>Добавить наименование тарифа</v>
      </c>
      <c r="CE57" s="789"/>
      <c r="CF57" s="789"/>
      <c r="CG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J58" s="1635"/>
      <c r="BK58" s="1635"/>
      <c r="BL58" s="1635"/>
      <c r="BM58" s="1635"/>
      <c r="BN58" s="1635"/>
      <c r="BO58" s="1635"/>
      <c r="BP58" s="1635"/>
      <c r="BQ58" s="1635"/>
      <c r="BR58" s="1635"/>
      <c r="BS58" s="1635"/>
      <c r="BT58" s="1635"/>
      <c r="BU58" s="1635"/>
      <c r="BV58" s="1635"/>
      <c r="BW58" s="1635"/>
      <c r="BX58" s="1635"/>
      <c r="BY58" s="1635"/>
      <c r="CB58" s="1155"/>
      <c r="CC58" s="1155"/>
      <c r="CD58" s="1155"/>
      <c r="CE58" s="1155"/>
      <c r="CF58" s="1155"/>
      <c r="CG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385"/>
      <c r="BK59" s="2385"/>
      <c r="BL59" s="2385"/>
      <c r="BM59" s="2385"/>
      <c r="BN59" s="2385"/>
      <c r="BO59" s="2385"/>
      <c r="BP59" s="2385"/>
      <c r="BQ59" s="2385"/>
      <c r="BR59" s="2385"/>
      <c r="BS59" s="2385"/>
      <c r="BT59" s="2385"/>
      <c r="BU59" s="2385"/>
      <c r="BV59" s="2385"/>
      <c r="BW59" s="2385"/>
      <c r="BX59" s="2385"/>
      <c r="BY59" s="2385"/>
      <c r="BZ59" s="2285"/>
      <c r="CA59" s="2285"/>
      <c r="CG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385"/>
      <c r="BS60" s="2385"/>
      <c r="BT60" s="2385"/>
      <c r="BU60" s="2385"/>
      <c r="BV60" s="2385"/>
      <c r="BW60" s="2385"/>
      <c r="BX60" s="2385"/>
      <c r="BY60" s="2385"/>
      <c r="BZ60" s="2285"/>
      <c r="CA60" s="2285"/>
      <c r="CG60" s="1155">
        <v>64</v>
      </c>
    </row>
    <row customHeight="1" ht="14.699999999999998">
      <c r="O61" s="537"/>
      <c r="AL61" s="1635"/>
      <c r="AM61" s="1635"/>
      <c r="AN61" s="1635"/>
      <c r="AO61" s="1635"/>
      <c r="AP61" s="1635"/>
      <c r="AQ61" s="1635"/>
      <c r="AR61" s="1635"/>
      <c r="AS61" s="1635"/>
      <c r="AT61" s="1635"/>
      <c r="AU61" s="1635"/>
      <c r="AV61" s="1635"/>
      <c r="AW61" s="1635"/>
      <c r="AX61" s="1635"/>
      <c r="AY61" s="1635"/>
      <c r="AZ61" s="1635"/>
      <c r="BA61" s="1635"/>
      <c r="BB61" s="1635"/>
      <c r="BC61" s="1635"/>
      <c r="BD61" s="1635"/>
      <c r="BE61" s="1635"/>
      <c r="BF61" s="1635"/>
      <c r="BG61" s="1635"/>
      <c r="BH61" s="1635"/>
      <c r="BI61" s="1635"/>
      <c r="BJ61" s="1635"/>
      <c r="BK61" s="1635"/>
      <c r="BL61" s="1635"/>
      <c r="BM61" s="1635"/>
      <c r="BN61" s="1635"/>
      <c r="BO61" s="1635"/>
      <c r="BP61" s="1635"/>
      <c r="BQ61" s="1635"/>
      <c r="BR61" s="1635"/>
      <c r="BS61" s="1635"/>
      <c r="BT61" s="1635"/>
      <c r="BU61" s="1635"/>
      <c r="BV61" s="1635"/>
      <c r="BW61" s="1635"/>
      <c r="BX61" s="1635"/>
      <c r="BY61" s="1635"/>
      <c r="CG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385"/>
      <c r="AU62" s="2385"/>
      <c r="AV62" s="2385"/>
      <c r="AW62" s="2385"/>
      <c r="AX62" s="2385"/>
      <c r="AY62" s="2385"/>
      <c r="AZ62" s="2385"/>
      <c r="BA62" s="2385"/>
      <c r="BB62" s="2385"/>
      <c r="BC62" s="2385"/>
      <c r="BD62" s="2385"/>
      <c r="BE62" s="2385"/>
      <c r="BF62" s="2385"/>
      <c r="BG62" s="2385"/>
      <c r="BH62" s="2385"/>
      <c r="BI62" s="2385"/>
      <c r="BJ62" s="2385"/>
      <c r="BK62" s="2385"/>
      <c r="BL62" s="2385"/>
      <c r="BM62" s="2385"/>
      <c r="BN62" s="2385"/>
      <c r="BO62" s="2385"/>
      <c r="BP62" s="2385"/>
      <c r="BQ62" s="2385"/>
      <c r="BR62" s="2385"/>
      <c r="BS62" s="2385"/>
      <c r="BT62" s="2385"/>
      <c r="BU62" s="2385"/>
      <c r="BV62" s="2385"/>
      <c r="BW62" s="2385"/>
      <c r="BX62" s="2385"/>
      <c r="BY62" s="2385"/>
      <c r="BZ62" s="2285"/>
      <c r="CA62" s="2285"/>
      <c r="CG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285"/>
      <c r="CA63" s="2285"/>
      <c r="CG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385"/>
      <c r="BK64" s="2385"/>
      <c r="BL64" s="2385"/>
      <c r="BM64" s="2385"/>
      <c r="BN64" s="2385"/>
      <c r="BO64" s="2385"/>
      <c r="BP64" s="2385"/>
      <c r="BQ64" s="2385"/>
      <c r="BR64" s="2385"/>
      <c r="BS64" s="2385"/>
      <c r="BT64" s="2385"/>
      <c r="BU64" s="2385"/>
      <c r="BV64" s="2385"/>
      <c r="BW64" s="2385"/>
      <c r="BX64" s="2385"/>
      <c r="BY64" s="2385"/>
      <c r="BZ64" s="2285"/>
      <c r="CA64" s="2285"/>
      <c r="CG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635">
        <v>0</v>
      </c>
      <c r="AU65" s="1635">
        <v>0</v>
      </c>
      <c r="AV65" s="1635">
        <v>0</v>
      </c>
      <c r="AW65" s="1635">
        <v>0</v>
      </c>
      <c r="AX65" s="1635">
        <v>0</v>
      </c>
      <c r="AY65" s="1635">
        <v>0</v>
      </c>
      <c r="AZ65" s="1635">
        <v>0</v>
      </c>
      <c r="BA65" s="1635">
        <v>0</v>
      </c>
      <c r="BB65" s="1635">
        <v>0</v>
      </c>
      <c r="BC65" s="1635">
        <v>0</v>
      </c>
      <c r="BD65" s="1635">
        <v>0</v>
      </c>
      <c r="BE65" s="1635">
        <v>0</v>
      </c>
      <c r="BF65" s="1635">
        <v>0</v>
      </c>
      <c r="BG65" s="1635">
        <v>0</v>
      </c>
      <c r="BH65" s="1635">
        <v>0</v>
      </c>
      <c r="BI65" s="1635">
        <v>0</v>
      </c>
      <c r="BJ65" s="1635">
        <v>0</v>
      </c>
      <c r="BK65" s="1635">
        <v>0</v>
      </c>
      <c r="BL65" s="1635">
        <v>0</v>
      </c>
      <c r="BM65" s="1635">
        <v>0</v>
      </c>
      <c r="BN65" s="1635">
        <v>0</v>
      </c>
      <c r="BO65" s="1635">
        <v>0</v>
      </c>
      <c r="BP65" s="1635">
        <v>0</v>
      </c>
      <c r="BQ65" s="1635">
        <v>0</v>
      </c>
      <c r="BR65" s="1635">
        <v>0</v>
      </c>
      <c r="BS65" s="1635">
        <v>0</v>
      </c>
      <c r="BT65" s="1635">
        <v>0</v>
      </c>
      <c r="BU65" s="1635">
        <v>0</v>
      </c>
      <c r="BV65" s="1635">
        <v>0</v>
      </c>
      <c r="BW65" s="1635">
        <v>0</v>
      </c>
      <c r="BX65" s="1635">
        <v>0</v>
      </c>
      <c r="BY65" s="1635">
        <v>0</v>
      </c>
      <c r="BZ65" s="1155">
        <v>4</v>
      </c>
      <c r="CA65" s="1155">
        <v>115</v>
      </c>
      <c r="CB65" s="511">
        <v>10</v>
      </c>
      <c r="CC65" s="511">
        <v>10</v>
      </c>
      <c r="CD65" s="511">
        <v>10</v>
      </c>
      <c r="CE65" s="511">
        <v>10</v>
      </c>
      <c r="CF65" s="511">
        <v>10</v>
      </c>
      <c r="CG65" s="1155">
        <v>23</v>
      </c>
    </row>
  </sheetData>
  <sheetProtection formatColumns="0" formatRows="0" autoFilter="0" sort="0" insertRows="0" insertColumns="1" deleteRows="0" deleteColumns="0"/>
  <mergeCells count="227">
    <mergeCell ref="V7:AC7"/>
    <mergeCell ref="AD7:BZ7"/>
    <mergeCell ref="S34:T34"/>
    <mergeCell ref="V34:AB34"/>
    <mergeCell ref="AD34:AJ34"/>
    <mergeCell ref="S35:T35"/>
    <mergeCell ref="V35:AB35"/>
    <mergeCell ref="AD35:AJ35"/>
    <mergeCell ref="V2:AC2"/>
    <mergeCell ref="AD2:BZ2"/>
    <mergeCell ref="V3:AC3"/>
    <mergeCell ref="AD3:BZ3"/>
    <mergeCell ref="V4:AC4"/>
    <mergeCell ref="AD4:BZ4"/>
    <mergeCell ref="V5:AC5"/>
    <mergeCell ref="AD5:BZ5"/>
    <mergeCell ref="V6:AC6"/>
    <mergeCell ref="AD6:BZ6"/>
    <mergeCell ref="AI17:AI18"/>
    <mergeCell ref="AJ17:AJ18"/>
    <mergeCell ref="AK17:AK18"/>
    <mergeCell ref="AK8:AK9"/>
    <mergeCell ref="AD29:AJ29"/>
    <mergeCell ref="AD30:AJ30"/>
    <mergeCell ref="T62:CA62"/>
    <mergeCell ref="T63:CA63"/>
    <mergeCell ref="T64:CA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CA59"/>
    <mergeCell ref="W40:W41"/>
    <mergeCell ref="T60:CA60"/>
    <mergeCell ref="Z49:Z50"/>
    <mergeCell ref="AA49:AA50"/>
    <mergeCell ref="AB49:AB50"/>
    <mergeCell ref="Z40:AB40"/>
    <mergeCell ref="AA41:AB41"/>
    <mergeCell ref="AA42:AB42"/>
    <mergeCell ref="V37:AC37"/>
    <mergeCell ref="S38:BZ38"/>
    <mergeCell ref="CA38:CA41"/>
    <mergeCell ref="S39:S41"/>
    <mergeCell ref="T39:T41"/>
    <mergeCell ref="V39:AB39"/>
    <mergeCell ref="AC39:AC41"/>
    <mergeCell ref="BZ39:BZ41"/>
    <mergeCell ref="AI42:AJ42"/>
    <mergeCell ref="AD39:AJ39"/>
    <mergeCell ref="AK39:AK41"/>
    <mergeCell ref="AD40:AD41"/>
    <mergeCell ref="AE40:AE41"/>
    <mergeCell ref="AF40:AG40"/>
    <mergeCell ref="AH40:AJ40"/>
    <mergeCell ref="AI41:AJ41"/>
    <mergeCell ref="AC49:AC50"/>
    <mergeCell ref="CA49:CA51"/>
    <mergeCell ref="CA8:CA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Z43"/>
    <mergeCell ref="AD44:BZ44"/>
    <mergeCell ref="AD45:BZ45"/>
    <mergeCell ref="AD46:BZ46"/>
    <mergeCell ref="AD47:BZ47"/>
    <mergeCell ref="AD48:BZ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Y327729 AK393265:BY393265 AK49 AQ49 AS49 AY49 BA49 BG49 BI49 BO49 BQ49 BW49 BY49 AK524337:BY524337 AK8 AQ8 AS8 AY8 BA8 BG8 BI8 BO8 BQ8 BW8 BY8 AK589873:BY589873 AK655409:BY655409 AK17 AK720945:BY720945 AK786481:BY786481 AK852017:BY852017 AK917553:BY917553 AK983089:BY983089 AK65585:BY65585 AK131121:BY131121 AI49 AK458801:BY458801 AI8 AC8 AA8 AI17 AK196657:BY196657 AA49 AC49 AK262193:BY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A0051-52D8-5838-DD78-426C535D95B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v>
      </c>
      <c r="W30" s="2264"/>
      <c r="X30" s="2264"/>
      <c r="Y30" s="2264"/>
      <c r="Z30" s="2264"/>
      <c r="AA30" s="2264"/>
      <c r="AB30" s="2264"/>
      <c r="AC30" s="326"/>
      <c r="AD30" s="2264" t="str">
        <f>IF(TITLE_DATE_PR_CHANGE="",IF(TITLE_DATE_PR="","",TITLE_DATE_PR),TITLE_DATE_PR_CHANGE)</f>
        <v>46142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373/2026</v>
      </c>
      <c r="W31" s="2251"/>
      <c r="X31" s="2251"/>
      <c r="Y31" s="2251"/>
      <c r="Z31" s="2251"/>
      <c r="AA31" s="2251"/>
      <c r="AB31" s="2251"/>
      <c r="AC31" s="326"/>
      <c r="AD31" s="2251" t="str">
        <f>IF(TITLE_NUMBER_PR_CHANGE="",IF(TITLE_NUMBER_PR="","",TITLE_NUMBER_PR),TITLE_NUMBER_PR_CHANGE)</f>
        <v>373/2026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v>
      </c>
      <c r="W34" s="2264"/>
      <c r="X34" s="2264"/>
      <c r="Y34" s="2264"/>
      <c r="Z34" s="2264"/>
      <c r="AA34" s="2264"/>
      <c r="AB34" s="2264"/>
      <c r="AC34" s="326"/>
      <c r="AD34" s="2264" t="str">
        <f>IF(TITLE_DATE_PR_CHANGE="",IF(TITLE_DATE_PR="","",TITLE_DATE_PR),TITLE_DATE_PR_CHANGE)</f>
        <v>46142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373/2026</v>
      </c>
      <c r="W35" s="2251"/>
      <c r="X35" s="2251"/>
      <c r="Y35" s="2251"/>
      <c r="Z35" s="2251"/>
      <c r="AA35" s="2251"/>
      <c r="AB35" s="2251"/>
      <c r="AC35" s="326"/>
      <c r="AD35" s="2251" t="str">
        <f>IF(TITLE_NUMBER_PR_CHANGE="",IF(TITLE_NUMBER_PR="","",TITLE_NUMBER_PR),TITLE_NUMBER_PR_CHANGE)</f>
        <v>373/2026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453</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419</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168</v>
      </c>
      <c r="B47" s="1363" t="s">
        <v>169</v>
      </c>
      <c r="C47" s="1363" t="s">
        <v>170</v>
      </c>
      <c r="D47" s="1363" t="s">
        <v>171</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168</v>
      </c>
      <c r="B48" s="1363" t="s">
        <v>169</v>
      </c>
      <c r="C48" s="1363" t="s">
        <v>170</v>
      </c>
      <c r="D48" s="1363" t="s">
        <v>171</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6B8D8-5B98-4A1C-CBE8-751BD36EDD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46142</v>
      </c>
      <c r="W30" s="2264"/>
      <c r="X30" s="2264"/>
      <c r="Y30" s="2264"/>
      <c r="Z30" s="2264"/>
      <c r="AA30" s="2264"/>
      <c r="AB30" s="2264"/>
      <c r="AC30" s="1635"/>
      <c r="AD30" s="2264" t="str">
        <f>IF(TITLE_DATE_PR_CHANGE="",IF(TITLE_DATE_PR="","",TITLE_DATE_PR),TITLE_DATE_PR_CHANGE)</f>
        <v>46142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373/2026</v>
      </c>
      <c r="W31" s="2251"/>
      <c r="X31" s="2251"/>
      <c r="Y31" s="2251"/>
      <c r="Z31" s="2251"/>
      <c r="AA31" s="2251"/>
      <c r="AB31" s="2251"/>
      <c r="AC31" s="1635"/>
      <c r="AD31" s="2251" t="str">
        <f>IF(TITLE_NUMBER_PR_CHANGE="",IF(TITLE_NUMBER_PR="","",TITLE_NUMBER_PR),TITLE_NUMBER_PR_CHANGE)</f>
        <v>373/2026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46142</v>
      </c>
      <c r="W34" s="2264"/>
      <c r="X34" s="2264"/>
      <c r="Y34" s="2264"/>
      <c r="Z34" s="2264"/>
      <c r="AA34" s="2264"/>
      <c r="AB34" s="2264"/>
      <c r="AC34" s="1635"/>
      <c r="AD34" s="2264" t="str">
        <f>IF(TITLE_DATE_PR_CHANGE="",IF(TITLE_DATE_PR="","",TITLE_DATE_PR),TITLE_DATE_PR_CHANGE)</f>
        <v>46142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373/2026</v>
      </c>
      <c r="W35" s="2251"/>
      <c r="X35" s="2251"/>
      <c r="Y35" s="2251"/>
      <c r="Z35" s="2251"/>
      <c r="AA35" s="2251"/>
      <c r="AB35" s="2251"/>
      <c r="AC35" s="1635"/>
      <c r="AD35" s="2251" t="str">
        <f>IF(TITLE_NUMBER_PR_CHANGE="",IF(TITLE_NUMBER_PR="","",TITLE_NUMBER_PR),TITLE_NUMBER_PR_CHANGE)</f>
        <v>373/2026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453</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419</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165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2BF58-84AA-7B68-A39E-6E0B360A2A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46142</v>
      </c>
      <c r="W30" s="2264"/>
      <c r="X30" s="2264"/>
      <c r="Y30" s="2264"/>
      <c r="Z30" s="2264"/>
      <c r="AA30" s="2264"/>
      <c r="AB30" s="2264"/>
      <c r="AC30" s="1635"/>
      <c r="AD30" s="2264" t="str">
        <f>IF(TITLE_DATE_PR_CHANGE="",IF(TITLE_DATE_PR="","",TITLE_DATE_PR),TITLE_DATE_PR_CHANGE)</f>
        <v>46142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373/2026</v>
      </c>
      <c r="W31" s="2251"/>
      <c r="X31" s="2251"/>
      <c r="Y31" s="2251"/>
      <c r="Z31" s="2251"/>
      <c r="AA31" s="2251"/>
      <c r="AB31" s="2251"/>
      <c r="AC31" s="1635"/>
      <c r="AD31" s="2251" t="str">
        <f>IF(TITLE_NUMBER_PR_CHANGE="",IF(TITLE_NUMBER_PR="","",TITLE_NUMBER_PR),TITLE_NUMBER_PR_CHANGE)</f>
        <v>373/2026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46142</v>
      </c>
      <c r="W34" s="2264"/>
      <c r="X34" s="2264"/>
      <c r="Y34" s="2264"/>
      <c r="Z34" s="2264"/>
      <c r="AA34" s="2264"/>
      <c r="AB34" s="2264"/>
      <c r="AC34" s="1635"/>
      <c r="AD34" s="2264" t="str">
        <f>IF(TITLE_DATE_PR_CHANGE="",IF(TITLE_DATE_PR="","",TITLE_DATE_PR),TITLE_DATE_PR_CHANGE)</f>
        <v>46142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373/2026</v>
      </c>
      <c r="W35" s="2251"/>
      <c r="X35" s="2251"/>
      <c r="Y35" s="2251"/>
      <c r="Z35" s="2251"/>
      <c r="AA35" s="2251"/>
      <c r="AB35" s="2251"/>
      <c r="AC35" s="1635"/>
      <c r="AD35" s="2251" t="str">
        <f>IF(TITLE_NUMBER_PR_CHANGE="",IF(TITLE_NUMBER_PR="","",TITLE_NUMBER_PR),TITLE_NUMBER_PR_CHANGE)</f>
        <v>373/2026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453</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419</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165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13EED-3978-BA48-FE7C-8A98CACF22D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v>
      </c>
      <c r="W30" s="2264"/>
      <c r="X30" s="2264"/>
      <c r="Y30" s="2264"/>
      <c r="Z30" s="2264"/>
      <c r="AA30" s="2264"/>
      <c r="AB30" s="2264"/>
      <c r="AC30" s="326"/>
      <c r="AD30" s="2264" t="str">
        <f>IF(TITLE_DATE_PR_CHANGE="",IF(TITLE_DATE_PR="","",TITLE_DATE_PR),TITLE_DATE_PR_CHANGE)</f>
        <v>46142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373/2026</v>
      </c>
      <c r="W31" s="2251"/>
      <c r="X31" s="2251"/>
      <c r="Y31" s="2251"/>
      <c r="Z31" s="2251"/>
      <c r="AA31" s="2251"/>
      <c r="AB31" s="2251"/>
      <c r="AC31" s="326"/>
      <c r="AD31" s="2251" t="str">
        <f>IF(TITLE_NUMBER_PR_CHANGE="",IF(TITLE_NUMBER_PR="","",TITLE_NUMBER_PR),TITLE_NUMBER_PR_CHANGE)</f>
        <v>373/2026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v>
      </c>
      <c r="W34" s="2264"/>
      <c r="X34" s="2264"/>
      <c r="Y34" s="2264"/>
      <c r="Z34" s="2264"/>
      <c r="AA34" s="2264"/>
      <c r="AB34" s="2264"/>
      <c r="AC34" s="326"/>
      <c r="AD34" s="2264" t="str">
        <f>IF(TITLE_DATE_PR_CHANGE="",IF(TITLE_DATE_PR="","",TITLE_DATE_PR),TITLE_DATE_PR_CHANGE)</f>
        <v>46142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373/2026</v>
      </c>
      <c r="W35" s="2251"/>
      <c r="X35" s="2251"/>
      <c r="Y35" s="2251"/>
      <c r="Z35" s="2251"/>
      <c r="AA35" s="2251"/>
      <c r="AB35" s="2251"/>
      <c r="AC35" s="326"/>
      <c r="AD35" s="2251" t="str">
        <f>IF(TITLE_NUMBER_PR_CHANGE="",IF(TITLE_NUMBER_PR="","",TITLE_NUMBER_PR),TITLE_NUMBER_PR_CHANGE)</f>
        <v>373/2026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419</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198</v>
      </c>
      <c r="B44" s="1363" t="s">
        <v>199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198</v>
      </c>
      <c r="B45" s="1363" t="s">
        <v>199</v>
      </c>
      <c r="C45" s="1363" t="s">
        <v>200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198</v>
      </c>
      <c r="B46" s="1363" t="s">
        <v>199</v>
      </c>
      <c r="C46" s="1363" t="s">
        <v>200</v>
      </c>
      <c r="D46" s="1363" t="s">
        <v>201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198</v>
      </c>
      <c r="B47" s="1363" t="s">
        <v>199</v>
      </c>
      <c r="C47" s="1363" t="s">
        <v>200</v>
      </c>
      <c r="D47" s="1363" t="s">
        <v>201</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198</v>
      </c>
      <c r="B48" s="1363" t="s">
        <v>199</v>
      </c>
      <c r="C48" s="1363" t="s">
        <v>200</v>
      </c>
      <c r="D48" s="1363" t="s">
        <v>201</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198</v>
      </c>
      <c r="B49" s="1363" t="s">
        <v>199</v>
      </c>
      <c r="C49" s="1363" t="s">
        <v>200</v>
      </c>
      <c r="D49" s="1363" t="s">
        <v>201</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198</v>
      </c>
      <c r="B50" s="1363" t="s">
        <v>199</v>
      </c>
      <c r="C50" s="1363" t="s">
        <v>200</v>
      </c>
      <c r="D50" s="1363" t="s">
        <v>201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198</v>
      </c>
      <c r="B51" s="1363" t="s">
        <v>199</v>
      </c>
      <c r="C51" s="1363" t="s">
        <v>200</v>
      </c>
      <c r="D51" s="1363" t="s">
        <v>201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198</v>
      </c>
      <c r="B52" s="1363" t="s">
        <v>199</v>
      </c>
      <c r="C52" s="1363" t="s">
        <v>200</v>
      </c>
      <c r="D52" s="1363" t="s">
        <v>201</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198</v>
      </c>
      <c r="B53" s="1363" t="s">
        <v>199</v>
      </c>
      <c r="C53" s="1363" t="s">
        <v>200</v>
      </c>
      <c r="D53" s="1363" t="s">
        <v>201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198</v>
      </c>
      <c r="B54" s="1343" t="s">
        <v>199</v>
      </c>
      <c r="C54" s="1343" t="s">
        <v>200</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198</v>
      </c>
      <c r="B55" s="1343" t="s">
        <v>199</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198</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1AF78-FEE1-5F18-3108-94FC7663F9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v>
      </c>
      <c r="W30" s="2264"/>
      <c r="X30" s="2264"/>
      <c r="Y30" s="2264"/>
      <c r="Z30" s="2264"/>
      <c r="AA30" s="2264"/>
      <c r="AB30" s="2264"/>
      <c r="AC30" s="326"/>
      <c r="AD30" s="2264" t="str">
        <f>IF(TITLE_DATE_PR_CHANGE="",IF(TITLE_DATE_PR="","",TITLE_DATE_PR),TITLE_DATE_PR_CHANGE)</f>
        <v>46142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373/2026</v>
      </c>
      <c r="W31" s="2251"/>
      <c r="X31" s="2251"/>
      <c r="Y31" s="2251"/>
      <c r="Z31" s="2251"/>
      <c r="AA31" s="2251"/>
      <c r="AB31" s="2251"/>
      <c r="AC31" s="326"/>
      <c r="AD31" s="2251" t="str">
        <f>IF(TITLE_NUMBER_PR_CHANGE="",IF(TITLE_NUMBER_PR="","",TITLE_NUMBER_PR),TITLE_NUMBER_PR_CHANGE)</f>
        <v>373/2026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v>
      </c>
      <c r="W34" s="2264"/>
      <c r="X34" s="2264"/>
      <c r="Y34" s="2264"/>
      <c r="Z34" s="2264"/>
      <c r="AA34" s="2264"/>
      <c r="AB34" s="2264"/>
      <c r="AC34" s="326"/>
      <c r="AD34" s="2264" t="str">
        <f>IF(TITLE_DATE_PR_CHANGE="",IF(TITLE_DATE_PR="","",TITLE_DATE_PR),TITLE_DATE_PR_CHANGE)</f>
        <v>46142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373/2026</v>
      </c>
      <c r="W35" s="2251"/>
      <c r="X35" s="2251"/>
      <c r="Y35" s="2251"/>
      <c r="Z35" s="2251"/>
      <c r="AA35" s="2251"/>
      <c r="AB35" s="2251"/>
      <c r="AC35" s="326"/>
      <c r="AD35" s="2251" t="str">
        <f>IF(TITLE_NUMBER_PR_CHANGE="",IF(TITLE_NUMBER_PR="","",TITLE_NUMBER_PR),TITLE_NUMBER_PR_CHANGE)</f>
        <v>373/2026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454</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419</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174</v>
      </c>
      <c r="B44" s="1363" t="s">
        <v>175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174</v>
      </c>
      <c r="B45" s="1363" t="s">
        <v>175</v>
      </c>
      <c r="C45" s="1363" t="s">
        <v>176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174</v>
      </c>
      <c r="B46" s="1363" t="s">
        <v>175</v>
      </c>
      <c r="C46" s="1363" t="s">
        <v>176</v>
      </c>
      <c r="D46" s="1363" t="s">
        <v>177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174</v>
      </c>
      <c r="B47" s="1343" t="s">
        <v>175</v>
      </c>
      <c r="C47" s="1343" t="s">
        <v>176</v>
      </c>
      <c r="D47" s="1343" t="s">
        <v>177</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174</v>
      </c>
      <c r="B48" s="1363" t="s">
        <v>175</v>
      </c>
      <c r="C48" s="1363" t="s">
        <v>176</v>
      </c>
      <c r="D48" s="1363" t="s">
        <v>177</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174</v>
      </c>
      <c r="B49" s="1363" t="s">
        <v>175</v>
      </c>
      <c r="C49" s="1363" t="s">
        <v>176</v>
      </c>
      <c r="D49" s="1363" t="s">
        <v>177</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174</v>
      </c>
      <c r="B50" s="1363" t="s">
        <v>175</v>
      </c>
      <c r="C50" s="1363" t="s">
        <v>176</v>
      </c>
      <c r="D50" s="1363" t="s">
        <v>177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174</v>
      </c>
      <c r="B51" s="1363" t="s">
        <v>175</v>
      </c>
      <c r="C51" s="1363" t="s">
        <v>176</v>
      </c>
      <c r="D51" s="1363" t="s">
        <v>177</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174</v>
      </c>
      <c r="B52" s="1363" t="s">
        <v>175</v>
      </c>
      <c r="C52" s="1363" t="s">
        <v>176</v>
      </c>
      <c r="D52" s="1363" t="s">
        <v>177</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174</v>
      </c>
      <c r="B53" s="1363" t="s">
        <v>175</v>
      </c>
      <c r="C53" s="1363" t="s">
        <v>176</v>
      </c>
      <c r="D53" s="1363" t="s">
        <v>177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174</v>
      </c>
      <c r="B54" s="1343" t="s">
        <v>175</v>
      </c>
      <c r="C54" s="1343" t="s">
        <v>176</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174</v>
      </c>
      <c r="B55" s="1343" t="s">
        <v>175</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174</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77A75-BCD8-E605-B698-F324BB166C2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v>
      </c>
      <c r="W30" s="2264"/>
      <c r="X30" s="2264"/>
      <c r="Y30" s="2264"/>
      <c r="Z30" s="2264"/>
      <c r="AA30" s="2264"/>
      <c r="AB30" s="2264"/>
      <c r="AC30" s="326"/>
      <c r="AD30" s="2264" t="str">
        <f>IF(TITLE_DATE_PR_CHANGE="",IF(TITLE_DATE_PR="","",TITLE_DATE_PR),TITLE_DATE_PR_CHANGE)</f>
        <v>46142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373/2026</v>
      </c>
      <c r="W31" s="2251"/>
      <c r="X31" s="2251"/>
      <c r="Y31" s="2251"/>
      <c r="Z31" s="2251"/>
      <c r="AA31" s="2251"/>
      <c r="AB31" s="2251"/>
      <c r="AC31" s="326"/>
      <c r="AD31" s="2251" t="str">
        <f>IF(TITLE_NUMBER_PR_CHANGE="",IF(TITLE_NUMBER_PR="","",TITLE_NUMBER_PR),TITLE_NUMBER_PR_CHANGE)</f>
        <v>373/2026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v>
      </c>
      <c r="W34" s="2264"/>
      <c r="X34" s="2264"/>
      <c r="Y34" s="2264"/>
      <c r="Z34" s="2264"/>
      <c r="AA34" s="2264"/>
      <c r="AB34" s="2264"/>
      <c r="AC34" s="326"/>
      <c r="AD34" s="2264" t="str">
        <f>IF(TITLE_DATE_PR_CHANGE="",IF(TITLE_DATE_PR="","",TITLE_DATE_PR),TITLE_DATE_PR_CHANGE)</f>
        <v>46142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373/2026</v>
      </c>
      <c r="W35" s="2251"/>
      <c r="X35" s="2251"/>
      <c r="Y35" s="2251"/>
      <c r="Z35" s="2251"/>
      <c r="AA35" s="2251"/>
      <c r="AB35" s="2251"/>
      <c r="AC35" s="326"/>
      <c r="AD35" s="2251" t="str">
        <f>IF(TITLE_NUMBER_PR_CHANGE="",IF(TITLE_NUMBER_PR="","",TITLE_NUMBER_PR),TITLE_NUMBER_PR_CHANGE)</f>
        <v>373/2026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454</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419</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186</v>
      </c>
      <c r="B55" s="1343" t="s">
        <v>187</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186</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165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291B8-7DC7-C528-7EA6-8D57DAA0376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v>
      </c>
      <c r="W30" s="2264"/>
      <c r="X30" s="2264"/>
      <c r="Y30" s="2264"/>
      <c r="Z30" s="2264"/>
      <c r="AA30" s="2264"/>
      <c r="AB30" s="2264"/>
      <c r="AC30" s="326"/>
      <c r="AD30" s="2264" t="str">
        <f>IF(TITLE_DATE_PR_CHANGE="",IF(TITLE_DATE_PR="","",TITLE_DATE_PR),TITLE_DATE_PR_CHANGE)</f>
        <v>46142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373/2026</v>
      </c>
      <c r="W31" s="2251"/>
      <c r="X31" s="2251"/>
      <c r="Y31" s="2251"/>
      <c r="Z31" s="2251"/>
      <c r="AA31" s="2251"/>
      <c r="AB31" s="2251"/>
      <c r="AC31" s="326"/>
      <c r="AD31" s="2251" t="str">
        <f>IF(TITLE_NUMBER_PR_CHANGE="",IF(TITLE_NUMBER_PR="","",TITLE_NUMBER_PR),TITLE_NUMBER_PR_CHANGE)</f>
        <v>373/2026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v>
      </c>
      <c r="W34" s="2264"/>
      <c r="X34" s="2264"/>
      <c r="Y34" s="2264"/>
      <c r="Z34" s="2264"/>
      <c r="AA34" s="2264"/>
      <c r="AB34" s="2264"/>
      <c r="AC34" s="326"/>
      <c r="AD34" s="2264" t="str">
        <f>IF(TITLE_DATE_PR_CHANGE="",IF(TITLE_DATE_PR="","",TITLE_DATE_PR),TITLE_DATE_PR_CHANGE)</f>
        <v>46142</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373/2026</v>
      </c>
      <c r="W35" s="2251"/>
      <c r="X35" s="2251"/>
      <c r="Y35" s="2251"/>
      <c r="Z35" s="2251"/>
      <c r="AA35" s="2251"/>
      <c r="AB35" s="2251"/>
      <c r="AC35" s="326"/>
      <c r="AD35" s="2251" t="str">
        <f>IF(TITLE_NUMBER_PR_CHANGE="",IF(TITLE_NUMBER_PR="","",TITLE_NUMBER_PR),TITLE_NUMBER_PR_CHANGE)</f>
        <v>373/2026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454</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419</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192</v>
      </c>
      <c r="B47" s="1343" t="s">
        <v>193</v>
      </c>
      <c r="C47" s="1343" t="s">
        <v>194</v>
      </c>
      <c r="D47" s="1343" t="s">
        <v>195</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192</v>
      </c>
      <c r="B48" s="1363" t="s">
        <v>193</v>
      </c>
      <c r="C48" s="1363" t="s">
        <v>194</v>
      </c>
      <c r="D48" s="1363" t="s">
        <v>195</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0">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192</v>
      </c>
      <c r="B55" s="1343" t="s">
        <v>193</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192</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165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4FF08-2618-2708-B1BE-C9F3DEB9340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164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"Хуадянь-Тенинская ТЭЦ"</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46142</v>
      </c>
      <c r="Y34" s="2264"/>
      <c r="Z34" s="2264"/>
      <c r="AA34" s="2264"/>
      <c r="AB34" s="2264"/>
      <c r="AC34" s="2264"/>
      <c r="AD34" s="2264"/>
      <c r="AE34" s="2264"/>
      <c r="AF34" s="326"/>
      <c r="AG34" s="2264" t="str">
        <f>IF(TITLE_DATE_PR_CHANGE="",IF(TITLE_DATE_PR="","",TITLE_DATE_PR),TITLE_DATE_PR_CHANGE)</f>
        <v>46142</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373/2026</v>
      </c>
      <c r="Y35" s="2251"/>
      <c r="Z35" s="2251"/>
      <c r="AA35" s="2251"/>
      <c r="AB35" s="2251"/>
      <c r="AC35" s="2251"/>
      <c r="AD35" s="2251"/>
      <c r="AE35" s="2251"/>
      <c r="AF35" s="326"/>
      <c r="AG35" s="2251" t="str">
        <f>IF(TITLE_NUMBER_PR_CHANGE="",IF(TITLE_NUMBER_PR="","",TITLE_NUMBER_PR),TITLE_NUMBER_PR_CHANGE)</f>
        <v>373/2026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46142</v>
      </c>
      <c r="Y38" s="2264"/>
      <c r="Z38" s="2264"/>
      <c r="AA38" s="2264"/>
      <c r="AB38" s="2264"/>
      <c r="AC38" s="2264"/>
      <c r="AD38" s="2264"/>
      <c r="AE38" s="2264"/>
      <c r="AF38" s="326"/>
      <c r="AG38" s="2264" t="str">
        <f>IF(TITLE_DATE_PR_CHANGE="",IF(TITLE_DATE_PR="","",TITLE_DATE_PR),TITLE_DATE_PR_CHANGE)</f>
        <v>46142</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373/2026</v>
      </c>
      <c r="Y39" s="2251"/>
      <c r="Z39" s="2251"/>
      <c r="AA39" s="2251"/>
      <c r="AB39" s="2251"/>
      <c r="AC39" s="2251"/>
      <c r="AD39" s="2251"/>
      <c r="AE39" s="2251"/>
      <c r="AF39" s="326"/>
      <c r="AG39" s="2251" t="str">
        <f>IF(TITLE_NUMBER_PR_CHANGE="",IF(TITLE_NUMBER_PR="","",TITLE_NUMBER_PR),TITLE_NUMBER_PR_CHANGE)</f>
        <v>373/2026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459</v>
      </c>
      <c r="Y44" s="2312" t="s">
        <v>460</v>
      </c>
      <c r="Z44" s="2312"/>
      <c r="AA44" s="2312"/>
      <c r="AB44" s="2312"/>
      <c r="AC44" s="2294" t="s">
        <v>438</v>
      </c>
      <c r="AD44" s="2611"/>
      <c r="AE44" s="2314"/>
      <c r="AF44" s="2278"/>
      <c r="AG44" s="2294" t="s">
        <v>459</v>
      </c>
      <c r="AH44" s="2312" t="s">
        <v>460</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461</v>
      </c>
      <c r="Z45" s="2270" t="s">
        <v>462</v>
      </c>
      <c r="AA45" s="2320"/>
      <c r="AB45" s="2271"/>
      <c r="AC45" s="2295"/>
      <c r="AD45" s="2612"/>
      <c r="AE45" s="2316"/>
      <c r="AF45" s="2278"/>
      <c r="AG45" s="2325"/>
      <c r="AH45" s="2317" t="s">
        <v>461</v>
      </c>
      <c r="AI45" s="2270" t="s">
        <v>462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463</v>
      </c>
      <c r="AA46" s="2270" t="s">
        <v>464</v>
      </c>
      <c r="AB46" s="2271"/>
      <c r="AC46" s="2317" t="s">
        <v>448</v>
      </c>
      <c r="AD46" s="2321" t="s">
        <v>449</v>
      </c>
      <c r="AE46" s="2322"/>
      <c r="AF46" s="2278"/>
      <c r="AG46" s="2325"/>
      <c r="AH46" s="2318"/>
      <c r="AI46" s="2317" t="s">
        <v>463</v>
      </c>
      <c r="AJ46" s="2270" t="s">
        <v>464</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465</v>
      </c>
      <c r="M47" s="1310" t="s">
        <v>419</v>
      </c>
      <c r="R47" s="376"/>
      <c r="S47" s="376"/>
      <c r="T47" s="376"/>
      <c r="U47" s="2273"/>
      <c r="V47" s="2209"/>
      <c r="W47" s="302"/>
      <c r="X47" s="2295"/>
      <c r="Y47" s="2319"/>
      <c r="Z47" s="2319"/>
      <c r="AA47" s="1222" t="s">
        <v>466</v>
      </c>
      <c r="AB47" s="1222" t="s">
        <v>467</v>
      </c>
      <c r="AC47" s="2319"/>
      <c r="AD47" s="2323"/>
      <c r="AE47" s="2324"/>
      <c r="AF47" s="2279"/>
      <c r="AG47" s="2295"/>
      <c r="AH47" s="2319"/>
      <c r="AI47" s="2319"/>
      <c r="AJ47" s="1222" t="s">
        <v>466</v>
      </c>
      <c r="AK47" s="1222" t="s">
        <v>467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180</v>
      </c>
      <c r="B50" s="1267" t="s">
        <v>181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180</v>
      </c>
      <c r="B51" s="1267" t="s">
        <v>181</v>
      </c>
      <c r="C51" s="1267" t="s">
        <v>182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180</v>
      </c>
      <c r="B52" s="1267" t="s">
        <v>181</v>
      </c>
      <c r="C52" s="1267" t="s">
        <v>182</v>
      </c>
      <c r="D52" s="1267" t="s">
        <v>183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180</v>
      </c>
      <c r="B53" s="1375" t="s">
        <v>181</v>
      </c>
      <c r="C53" s="1375" t="s">
        <v>182</v>
      </c>
      <c r="D53" s="1375" t="s">
        <v>183</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180</v>
      </c>
      <c r="B54" s="1267" t="s">
        <v>181</v>
      </c>
      <c r="C54" s="1267" t="s">
        <v>182</v>
      </c>
      <c r="D54" s="1267" t="s">
        <v>183</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180</v>
      </c>
      <c r="B55" s="1267" t="s">
        <v>181</v>
      </c>
      <c r="C55" s="1267" t="s">
        <v>182</v>
      </c>
      <c r="D55" s="1267" t="s">
        <v>183</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456</v>
      </c>
      <c r="AR55" s="511">
        <f>STRCHECKDATE(X57:AP57)</f>
      </c>
      <c r="AS55" s="500"/>
      <c r="AT55" s="500" t="str">
        <f>IF(V55="","",V55)</f>
        <v/>
      </c>
      <c r="AU55" s="500"/>
      <c r="AV55" s="500"/>
      <c r="AW55" s="1155">
        <v>21</v>
      </c>
    </row>
    <row customHeight="1" ht="11.549999999999999">
      <c r="A56" s="1267" t="s">
        <v>180</v>
      </c>
      <c r="B56" s="1267" t="s">
        <v>181</v>
      </c>
      <c r="C56" s="1267" t="s">
        <v>182</v>
      </c>
      <c r="D56" s="1267" t="s">
        <v>183</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457</v>
      </c>
      <c r="AR56" s="511">
        <f>STRCHECKDATE(X58:AP58)</f>
      </c>
      <c r="AS56" s="500"/>
      <c r="AT56" s="500" t="str">
        <f>IF(V56="","",V56)</f>
        <v/>
      </c>
      <c r="AU56" s="500"/>
      <c r="AV56" s="500"/>
      <c r="AW56" s="1155">
        <v>11</v>
      </c>
    </row>
    <row customHeight="1" ht="0">
      <c r="A57" s="1267" t="s">
        <v>180</v>
      </c>
      <c r="B57" s="1267" t="s">
        <v>181</v>
      </c>
      <c r="C57" s="1267" t="s">
        <v>182</v>
      </c>
      <c r="D57" s="1267" t="s">
        <v>183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180</v>
      </c>
      <c r="B58" s="1267" t="s">
        <v>181</v>
      </c>
      <c r="C58" s="1267" t="s">
        <v>182</v>
      </c>
      <c r="D58" s="1267" t="s">
        <v>183</v>
      </c>
      <c r="E58" s="2290"/>
      <c r="F58" s="2290"/>
      <c r="G58" s="2290"/>
      <c r="H58" s="2311"/>
      <c r="I58" s="2101"/>
      <c r="J58" s="2101"/>
      <c r="K58" s="2127"/>
      <c r="L58" s="1267"/>
      <c r="M58" s="1310"/>
      <c r="Q58" s="2257"/>
      <c r="R58" s="2257"/>
      <c r="S58" s="1331"/>
      <c r="T58" s="356"/>
      <c r="U58" s="1278"/>
      <c r="V58" s="288" t="s">
        <v>458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180</v>
      </c>
      <c r="B59" s="1267" t="s">
        <v>181</v>
      </c>
      <c r="C59" s="1267" t="s">
        <v>182</v>
      </c>
      <c r="D59" s="1267" t="s">
        <v>183</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180</v>
      </c>
      <c r="B60" s="1267" t="s">
        <v>181</v>
      </c>
      <c r="C60" s="1267" t="s">
        <v>182</v>
      </c>
      <c r="D60" s="1267" t="s">
        <v>183</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180</v>
      </c>
      <c r="B61" s="1267" t="s">
        <v>181</v>
      </c>
      <c r="C61" s="1267" t="s">
        <v>182</v>
      </c>
      <c r="D61" s="1267" t="s">
        <v>183</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180</v>
      </c>
      <c r="B62" s="1375" t="s">
        <v>181</v>
      </c>
      <c r="C62" s="1375" t="s">
        <v>182</v>
      </c>
      <c r="D62" s="1374"/>
      <c r="E62" s="2290"/>
      <c r="F62" s="2290"/>
      <c r="G62" s="2289"/>
      <c r="H62" s="1374"/>
      <c r="I62" s="1374"/>
      <c r="J62" s="1374"/>
      <c r="K62" s="1374"/>
      <c r="L62" s="1374"/>
      <c r="M62" s="1377"/>
      <c r="N62" s="1378"/>
      <c r="O62" s="1378"/>
      <c r="P62" s="351"/>
      <c r="Q62" s="1316"/>
      <c r="R62" s="1317"/>
      <c r="S62" s="1316"/>
      <c r="T62" s="1316"/>
      <c r="U62" s="1322"/>
      <c r="V62" s="1325" t="s">
        <v>162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180</v>
      </c>
      <c r="B63" s="1375" t="s">
        <v>181</v>
      </c>
      <c r="C63" s="1374"/>
      <c r="D63" s="1374"/>
      <c r="E63" s="2290"/>
      <c r="F63" s="2289"/>
      <c r="G63" s="1374"/>
      <c r="H63" s="1374"/>
      <c r="I63" s="1374"/>
      <c r="J63" s="1374"/>
      <c r="K63" s="1374"/>
      <c r="L63" s="1374"/>
      <c r="M63" s="1377"/>
      <c r="N63" s="1379"/>
      <c r="O63" s="1379"/>
      <c r="P63" s="351"/>
      <c r="Q63" s="1316"/>
      <c r="R63" s="1317"/>
      <c r="S63" s="1316"/>
      <c r="T63" s="1316"/>
      <c r="U63" s="1322"/>
      <c r="V63" s="1325" t="s">
        <v>163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180</v>
      </c>
      <c r="B64" s="1375"/>
      <c r="C64" s="1375"/>
      <c r="D64" s="1375"/>
      <c r="E64" s="2289"/>
      <c r="F64" s="1375"/>
      <c r="G64" s="1375"/>
      <c r="H64" s="1375"/>
      <c r="I64" s="1375"/>
      <c r="J64" s="1375"/>
      <c r="K64" s="1375"/>
      <c r="L64" s="1375"/>
      <c r="M64" s="1381"/>
      <c r="N64" s="1379"/>
      <c r="O64" s="1379"/>
      <c r="P64" s="351"/>
      <c r="Q64" s="380"/>
      <c r="R64" s="1344"/>
      <c r="S64" s="380"/>
      <c r="T64" s="380"/>
      <c r="U64" s="1322"/>
      <c r="V64" s="1325" t="s">
        <v>164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165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FF13B8-AB2B-F153-4528-CB6220A54C18}" mc:Ignorable="x14ac xr xr2 xr3">
  <sheetPr>
    <tabColor rgb="FFCCCCFF"/>
  </sheetPr>
  <dimension ref="A1:Q79"/>
  <sheetViews>
    <sheetView topLeftCell="C16" showGridLines="0" zoomScale="90" workbookViewId="0">
      <selection activeCell="I22" sqref="I2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v>
      </c>
      <c r="G11" s="77"/>
      <c r="H11" s="773" t="s">
        <v>22</v>
      </c>
      <c r="J11" s="876" t="s">
        <v>23</v>
      </c>
      <c r="Q11" s="74">
        <v>0</v>
      </c>
    </row>
    <row customHeight="1" ht="22.5">
      <c r="A12" s="2098"/>
      <c r="D12" s="75"/>
      <c r="E12" s="1165" t="s">
        <v>24</v>
      </c>
      <c r="F12" s="1732">
        <v>48213</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46142</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64C2261-D6E8-2A98-B118-2E8FDD3D0D98}"/>
    <hyperlink ref="H17" location="Титульный!H9" display="Как заполнить?" tooltip="Помощь по работе с полями отчётной формы" xr:uid="{073A5F08-51B8-9A0C-3A48-2272D9B7B982}"/>
    <hyperlink ref="H39" location="Титульный!H9" display="Как заполнить?" tooltip="Помощь по работе с полями отчётной формы" xr:uid="{C60852EE-D0BA-D358-EB08-85788BE1F9D8}"/>
    <hyperlink ref="H62" location="Титульный!H9" display="Как заполнить?" tooltip="Помощь по работе с полями отчётной формы" xr:uid="{A9B69EE8-01D8-E4BA-D385-3B4686F1848A}"/>
    <hyperlink ref="F70" r:id="rId4" xr:uid="{9B60DF39-D842-6C78-DE88-95E2500AA13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787E6-1D78-4F28-D8A8-B82E940C853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164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473</v>
      </c>
      <c r="AE23" s="1507" t="s">
        <v>474</v>
      </c>
      <c r="AF23" s="1507" t="s">
        <v>473</v>
      </c>
      <c r="AI23" s="1507" t="s">
        <v>475</v>
      </c>
      <c r="AJ23" s="1507" t="s">
        <v>473</v>
      </c>
      <c r="AM23" s="1507" t="s">
        <v>476</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"Хуадянь-Тенинская ТЭЦ"</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46142</v>
      </c>
      <c r="W31" s="2264"/>
      <c r="X31" s="2264"/>
      <c r="Y31" s="2264"/>
      <c r="Z31" s="2264"/>
      <c r="AA31" s="326"/>
      <c r="AB31" s="2264" t="str">
        <f>IF(TITLE_DATE_PR_CHANGE="",IF(TITLE_DATE_PR="","",TITLE_DATE_PR),TITLE_DATE_PR_CHANGE)</f>
        <v>46142</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373/2026</v>
      </c>
      <c r="W32" s="2251"/>
      <c r="X32" s="2251"/>
      <c r="Y32" s="2251"/>
      <c r="Z32" s="2251"/>
      <c r="AA32" s="326"/>
      <c r="AB32" s="2251" t="str">
        <f>IF(TITLE_NUMBER_PR_CHANGE="",IF(TITLE_NUMBER_PR="","",TITLE_NUMBER_PR),TITLE_NUMBER_PR_CHANGE)</f>
        <v>373/2026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46142</v>
      </c>
      <c r="W35" s="2264"/>
      <c r="X35" s="2264"/>
      <c r="Y35" s="2264"/>
      <c r="Z35" s="2264"/>
      <c r="AA35" s="326"/>
      <c r="AB35" s="2264" t="str">
        <f>IF(TITLE_DATE_PR_CHANGE="",IF(TITLE_DATE_PR="","",TITLE_DATE_PR),TITLE_DATE_PR_CHANGE)</f>
        <v>46142</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373/2026</v>
      </c>
      <c r="W36" s="2251"/>
      <c r="X36" s="2251"/>
      <c r="Y36" s="2251"/>
      <c r="Z36" s="2251"/>
      <c r="AA36" s="326"/>
      <c r="AB36" s="2251" t="str">
        <f>IF(TITLE_NUMBER_PR_CHANGE="",IF(TITLE_NUMBER_PR="","",TITLE_NUMBER_PR),TITLE_NUMBER_PR_CHANGE)</f>
        <v>373/2026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477</v>
      </c>
      <c r="U40" s="301"/>
      <c r="V40" s="2275"/>
      <c r="W40" s="2275"/>
      <c r="X40" s="2275"/>
      <c r="Y40" s="2275"/>
      <c r="Z40" s="2276"/>
      <c r="AA40" s="2336" t="s">
        <v>432</v>
      </c>
      <c r="AB40" s="2328" t="s">
        <v>478</v>
      </c>
      <c r="AC40" s="2291"/>
      <c r="AD40" s="2291"/>
      <c r="AE40" s="2329"/>
      <c r="AF40" s="2291" t="s">
        <v>479</v>
      </c>
      <c r="AG40" s="2291"/>
      <c r="AH40" s="2291"/>
      <c r="AI40" s="2329"/>
      <c r="AJ40" s="2328" t="s">
        <v>480</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481</v>
      </c>
      <c r="W41" s="2127"/>
      <c r="X41" s="2294" t="s">
        <v>438</v>
      </c>
      <c r="Y41" s="2313"/>
      <c r="Z41" s="2314"/>
      <c r="AA41" s="2337"/>
      <c r="AB41" s="2330"/>
      <c r="AC41" s="2331"/>
      <c r="AD41" s="2331"/>
      <c r="AE41" s="2332"/>
      <c r="AF41" s="2331"/>
      <c r="AG41" s="2331"/>
      <c r="AH41" s="2331"/>
      <c r="AI41" s="2332"/>
      <c r="AJ41" s="2330"/>
      <c r="AK41" s="2331"/>
      <c r="AL41" s="2331"/>
      <c r="AM41" s="2331"/>
      <c r="AN41" s="2127" t="s">
        <v>481</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419</v>
      </c>
      <c r="Q43" s="291"/>
      <c r="R43" s="376"/>
      <c r="S43" s="2273"/>
      <c r="T43" s="2209"/>
      <c r="U43" s="302"/>
      <c r="V43" s="1330" t="s">
        <v>482</v>
      </c>
      <c r="W43" s="1330" t="s">
        <v>483</v>
      </c>
      <c r="X43" s="1338" t="s">
        <v>448</v>
      </c>
      <c r="Y43" s="2270" t="s">
        <v>449</v>
      </c>
      <c r="Z43" s="2271"/>
      <c r="AA43" s="2338"/>
      <c r="AB43" s="2333"/>
      <c r="AC43" s="2334"/>
      <c r="AD43" s="2334"/>
      <c r="AE43" s="2335"/>
      <c r="AF43" s="2334"/>
      <c r="AG43" s="2334"/>
      <c r="AH43" s="2334"/>
      <c r="AI43" s="2335"/>
      <c r="AJ43" s="2333"/>
      <c r="AK43" s="2334"/>
      <c r="AL43" s="2334"/>
      <c r="AM43" s="2335"/>
      <c r="AN43" s="1860" t="s">
        <v>482</v>
      </c>
      <c r="AO43" s="1860" t="s">
        <v>483</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204</v>
      </c>
      <c r="B46" s="1363" t="s">
        <v>205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204</v>
      </c>
      <c r="B47" s="1363" t="s">
        <v>205</v>
      </c>
      <c r="C47" s="1363" t="s">
        <v>206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204</v>
      </c>
      <c r="B48" s="1363" t="s">
        <v>205</v>
      </c>
      <c r="C48" s="1363" t="s">
        <v>206</v>
      </c>
      <c r="D48" s="1363" t="s">
        <v>207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204</v>
      </c>
      <c r="B49" s="1343" t="s">
        <v>205</v>
      </c>
      <c r="C49" s="1343" t="s">
        <v>206</v>
      </c>
      <c r="D49" s="1343" t="s">
        <v>207</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204</v>
      </c>
      <c r="B50" s="1343" t="s">
        <v>205</v>
      </c>
      <c r="C50" s="1343" t="s">
        <v>206</v>
      </c>
      <c r="D50" s="1343" t="s">
        <v>207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204</v>
      </c>
      <c r="B51" s="1363" t="s">
        <v>205</v>
      </c>
      <c r="C51" s="1363" t="s">
        <v>206</v>
      </c>
      <c r="D51" s="1363" t="s">
        <v>207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484</v>
      </c>
      <c r="AV51" s="511">
        <f>STRCHECKDATE(V54:AT54)</f>
      </c>
      <c r="AW51" s="500"/>
      <c r="AX51" s="500" t="str">
        <f>IF(T51="","",T51)</f>
        <v/>
      </c>
      <c r="AY51" s="500"/>
      <c r="AZ51" s="500"/>
      <c r="BA51" s="1155">
        <v>21</v>
      </c>
    </row>
    <row customHeight="1" ht="11.549999999999999">
      <c r="A52" s="1363" t="s">
        <v>204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469</v>
      </c>
      <c r="AN52" s="1393"/>
      <c r="AO52" s="1496"/>
      <c r="AP52" s="1393"/>
      <c r="AQ52" s="1393"/>
      <c r="AR52" s="1393"/>
      <c r="AS52" s="1393"/>
      <c r="AT52" s="1390"/>
      <c r="AU52" s="2254"/>
      <c r="AW52" s="500"/>
      <c r="AX52" s="500"/>
      <c r="AY52" s="500"/>
      <c r="AZ52" s="500"/>
      <c r="BA52" s="1155">
        <v>11</v>
      </c>
    </row>
    <row customHeight="1" ht="11.549999999999999">
      <c r="A53" s="1363" t="s">
        <v>204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204</v>
      </c>
      <c r="B54" s="1363" t="s">
        <v>205</v>
      </c>
      <c r="C54" s="1363" t="s">
        <v>206</v>
      </c>
      <c r="D54" s="1363" t="s">
        <v>207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204</v>
      </c>
      <c r="B55" s="1363" t="s">
        <v>205</v>
      </c>
      <c r="C55" s="1363" t="s">
        <v>206</v>
      </c>
      <c r="D55" s="1363" t="s">
        <v>207</v>
      </c>
      <c r="E55" s="2259"/>
      <c r="F55" s="2259"/>
      <c r="G55" s="2259"/>
      <c r="H55" s="2259"/>
      <c r="I55" s="2286"/>
      <c r="J55" s="2256"/>
      <c r="K55" s="1363"/>
      <c r="L55" s="1364"/>
      <c r="P55" s="2257"/>
      <c r="Q55" s="2257"/>
      <c r="R55" s="356"/>
      <c r="S55" s="1278"/>
      <c r="T55" s="287" t="s">
        <v>472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204</v>
      </c>
      <c r="B56" s="1343" t="s">
        <v>205</v>
      </c>
      <c r="C56" s="1343" t="s">
        <v>206</v>
      </c>
      <c r="D56" s="1343" t="s">
        <v>207</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204</v>
      </c>
      <c r="B57" s="1343" t="s">
        <v>205</v>
      </c>
      <c r="C57" s="1343" t="s">
        <v>206</v>
      </c>
      <c r="D57" s="1343" t="s">
        <v>207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204</v>
      </c>
      <c r="B58" s="1343" t="s">
        <v>205</v>
      </c>
      <c r="C58" s="1343" t="s">
        <v>206</v>
      </c>
      <c r="D58" s="1314"/>
      <c r="E58" s="2259"/>
      <c r="F58" s="2259"/>
      <c r="G58" s="2258"/>
      <c r="H58" s="1314"/>
      <c r="I58" s="1314"/>
      <c r="J58" s="1314"/>
      <c r="K58" s="1314"/>
      <c r="L58" s="1339"/>
      <c r="M58" s="1315"/>
      <c r="N58" s="1315"/>
      <c r="P58" s="1316"/>
      <c r="Q58" s="1317"/>
      <c r="R58" s="1316"/>
      <c r="S58" s="1322"/>
      <c r="T58" s="1325" t="s">
        <v>162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204</v>
      </c>
      <c r="B59" s="1343" t="s">
        <v>205</v>
      </c>
      <c r="C59" s="1314"/>
      <c r="D59" s="1314"/>
      <c r="E59" s="2259"/>
      <c r="F59" s="2258"/>
      <c r="G59" s="1314"/>
      <c r="H59" s="1314"/>
      <c r="I59" s="1314"/>
      <c r="J59" s="1314"/>
      <c r="K59" s="1314"/>
      <c r="L59" s="1339"/>
      <c r="M59" s="1321"/>
      <c r="N59" s="1321"/>
      <c r="P59" s="1316"/>
      <c r="Q59" s="1317"/>
      <c r="R59" s="1316"/>
      <c r="S59" s="1322"/>
      <c r="T59" s="1325" t="s">
        <v>163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204</v>
      </c>
      <c r="B60" s="1343"/>
      <c r="C60" s="1343"/>
      <c r="D60" s="1343"/>
      <c r="E60" s="2259"/>
      <c r="F60" s="1343"/>
      <c r="G60" s="1343"/>
      <c r="H60" s="1343"/>
      <c r="I60" s="1343"/>
      <c r="J60" s="1343"/>
      <c r="K60" s="1343"/>
      <c r="L60" s="1346"/>
      <c r="M60" s="1321"/>
      <c r="N60" s="1321"/>
      <c r="O60" s="518"/>
      <c r="P60" s="380"/>
      <c r="Q60" s="1344"/>
      <c r="R60" s="380"/>
      <c r="S60" s="1322"/>
      <c r="T60" s="1325" t="s">
        <v>164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204</v>
      </c>
      <c r="B61" s="1343"/>
      <c r="C61" s="1343"/>
      <c r="D61" s="1343"/>
      <c r="E61" s="2258"/>
      <c r="F61" s="1343"/>
      <c r="G61" s="1343"/>
      <c r="H61" s="1343"/>
      <c r="I61" s="1343"/>
      <c r="J61" s="1343"/>
      <c r="K61" s="1343"/>
      <c r="L61" s="1346"/>
      <c r="M61" s="1321"/>
      <c r="N61" s="1321"/>
      <c r="O61" s="518"/>
      <c r="P61" s="380"/>
      <c r="Q61" s="1344"/>
      <c r="R61" s="380"/>
      <c r="S61" s="1322"/>
      <c r="T61" s="1325" t="s">
        <v>164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165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418F7-66B8-8F55-5093-62E1FA362B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v>
      </c>
      <c r="W28" s="2264"/>
      <c r="X28" s="2264"/>
      <c r="Y28" s="2264"/>
      <c r="Z28" s="2264"/>
      <c r="AA28" s="2264"/>
      <c r="AB28" s="326"/>
      <c r="AC28" s="2264" t="str">
        <f>IF(TITLE_DATE_PR_CHANGE="",IF(TITLE_DATE_PR="","",TITLE_DATE_PR),TITLE_DATE_PR_CHANGE)</f>
        <v>46142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373/2026</v>
      </c>
      <c r="W29" s="2251"/>
      <c r="X29" s="2251"/>
      <c r="Y29" s="2251"/>
      <c r="Z29" s="2251"/>
      <c r="AA29" s="2251"/>
      <c r="AB29" s="326"/>
      <c r="AC29" s="2251" t="str">
        <f>IF(TITLE_NUMBER_PR_CHANGE="",IF(TITLE_NUMBER_PR="","",TITLE_NUMBER_PR),TITLE_NUMBER_PR_CHANGE)</f>
        <v>373/2026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v>
      </c>
      <c r="W32" s="2264"/>
      <c r="X32" s="2264"/>
      <c r="Y32" s="2264"/>
      <c r="Z32" s="2264"/>
      <c r="AA32" s="2264"/>
      <c r="AB32" s="326"/>
      <c r="AC32" s="2264" t="str">
        <f>IF(TITLE_DATE_PR_CHANGE="",IF(TITLE_DATE_PR="","",TITLE_DATE_PR),TITLE_DATE_PR_CHANGE)</f>
        <v>46142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373/2026</v>
      </c>
      <c r="W33" s="2251"/>
      <c r="X33" s="2251"/>
      <c r="Y33" s="2251"/>
      <c r="Z33" s="2251"/>
      <c r="AA33" s="2251"/>
      <c r="AB33" s="326"/>
      <c r="AC33" s="2251" t="str">
        <f>IF(TITLE_NUMBER_PR_CHANGE="",IF(TITLE_NUMBER_PR="","",TITLE_NUMBER_PR),TITLE_NUMBER_PR_CHANGE)</f>
        <v>373/2026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493</v>
      </c>
      <c r="W38" s="2262" t="s">
        <v>437</v>
      </c>
      <c r="X38" s="2263"/>
      <c r="Y38" s="2262" t="s">
        <v>438</v>
      </c>
      <c r="Z38" s="2269"/>
      <c r="AA38" s="2263"/>
      <c r="AB38" s="2278"/>
      <c r="AC38" s="1352" t="s">
        <v>493</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494</v>
      </c>
      <c r="J39" s="1364" t="s">
        <v>444</v>
      </c>
      <c r="K39" s="1364" t="s">
        <v>495</v>
      </c>
      <c r="L39" s="1364" t="s">
        <v>419</v>
      </c>
      <c r="Q39" s="376"/>
      <c r="R39" s="376"/>
      <c r="S39" s="2273"/>
      <c r="T39" s="2209"/>
      <c r="U39" s="302"/>
      <c r="V39" s="1352" t="s">
        <v>496</v>
      </c>
      <c r="W39" s="1222" t="s">
        <v>497</v>
      </c>
      <c r="X39" s="1222" t="s">
        <v>498</v>
      </c>
      <c r="Y39" s="1357" t="s">
        <v>448</v>
      </c>
      <c r="Z39" s="2270" t="s">
        <v>449</v>
      </c>
      <c r="AA39" s="2271"/>
      <c r="AB39" s="2279"/>
      <c r="AC39" s="1352" t="s">
        <v>496</v>
      </c>
      <c r="AD39" s="1222" t="s">
        <v>497</v>
      </c>
      <c r="AE39" s="1222" t="s">
        <v>498</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499</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230</v>
      </c>
      <c r="B46" s="1363" t="s">
        <v>231</v>
      </c>
      <c r="C46" s="1363" t="s">
        <v>232</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499</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165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87ED8-7774-27A8-E8F8-F5397EBB22E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v>
      </c>
      <c r="W28" s="2264"/>
      <c r="X28" s="2264"/>
      <c r="Y28" s="2264"/>
      <c r="Z28" s="2264"/>
      <c r="AA28" s="2264"/>
      <c r="AB28" s="326"/>
      <c r="AC28" s="2264" t="str">
        <f>IF(TITLE_DATE_PR_CHANGE="",IF(TITLE_DATE_PR="","",TITLE_DATE_PR),TITLE_DATE_PR_CHANGE)</f>
        <v>46142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373/2026</v>
      </c>
      <c r="W29" s="2251"/>
      <c r="X29" s="2251"/>
      <c r="Y29" s="2251"/>
      <c r="Z29" s="2251"/>
      <c r="AA29" s="2251"/>
      <c r="AB29" s="326"/>
      <c r="AC29" s="2251" t="str">
        <f>IF(TITLE_NUMBER_PR_CHANGE="",IF(TITLE_NUMBER_PR="","",TITLE_NUMBER_PR),TITLE_NUMBER_PR_CHANGE)</f>
        <v>373/2026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v>
      </c>
      <c r="W32" s="2264"/>
      <c r="X32" s="2264"/>
      <c r="Y32" s="2264"/>
      <c r="Z32" s="2264"/>
      <c r="AA32" s="2264"/>
      <c r="AB32" s="326"/>
      <c r="AC32" s="2264" t="str">
        <f>IF(TITLE_DATE_PR_CHANGE="",IF(TITLE_DATE_PR="","",TITLE_DATE_PR),TITLE_DATE_PR_CHANGE)</f>
        <v>46142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373/2026</v>
      </c>
      <c r="W33" s="2251"/>
      <c r="X33" s="2251"/>
      <c r="Y33" s="2251"/>
      <c r="Z33" s="2251"/>
      <c r="AA33" s="2251"/>
      <c r="AB33" s="326"/>
      <c r="AC33" s="2251" t="str">
        <f>IF(TITLE_NUMBER_PR_CHANGE="",IF(TITLE_NUMBER_PR="","",TITLE_NUMBER_PR),TITLE_NUMBER_PR_CHANGE)</f>
        <v>373/2026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493</v>
      </c>
      <c r="W38" s="2262" t="s">
        <v>437</v>
      </c>
      <c r="X38" s="2263"/>
      <c r="Y38" s="2262" t="s">
        <v>438</v>
      </c>
      <c r="Z38" s="2269"/>
      <c r="AA38" s="2263"/>
      <c r="AB38" s="2278"/>
      <c r="AC38" s="1452" t="s">
        <v>493</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494</v>
      </c>
      <c r="J39" s="1364" t="s">
        <v>444</v>
      </c>
      <c r="K39" s="1364" t="s">
        <v>495</v>
      </c>
      <c r="L39" s="1364" t="s">
        <v>419</v>
      </c>
      <c r="Q39" s="376"/>
      <c r="R39" s="376"/>
      <c r="S39" s="2273"/>
      <c r="T39" s="2209"/>
      <c r="U39" s="302"/>
      <c r="V39" s="1452" t="s">
        <v>496</v>
      </c>
      <c r="W39" s="1222" t="s">
        <v>497</v>
      </c>
      <c r="X39" s="1222" t="s">
        <v>498</v>
      </c>
      <c r="Y39" s="1455" t="s">
        <v>448</v>
      </c>
      <c r="Z39" s="2270" t="s">
        <v>449</v>
      </c>
      <c r="AA39" s="2271"/>
      <c r="AB39" s="2279"/>
      <c r="AC39" s="1452" t="s">
        <v>496</v>
      </c>
      <c r="AD39" s="1222" t="s">
        <v>497</v>
      </c>
      <c r="AE39" s="1222" t="s">
        <v>498</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500</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235</v>
      </c>
      <c r="B46" s="1363" t="s">
        <v>236</v>
      </c>
      <c r="C46" s="1363" t="s">
        <v>237</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500</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A2588-2086-D75C-5AA9-E05EC30B2E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v>
      </c>
      <c r="W28" s="2264"/>
      <c r="X28" s="2264"/>
      <c r="Y28" s="2264"/>
      <c r="Z28" s="2264"/>
      <c r="AA28" s="2264"/>
      <c r="AB28" s="326"/>
      <c r="AC28" s="2264" t="str">
        <f>IF(TITLE_DATE_PR_CHANGE="",IF(TITLE_DATE_PR="","",TITLE_DATE_PR),TITLE_DATE_PR_CHANGE)</f>
        <v>46142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373/2026</v>
      </c>
      <c r="W29" s="2251"/>
      <c r="X29" s="2251"/>
      <c r="Y29" s="2251"/>
      <c r="Z29" s="2251"/>
      <c r="AA29" s="2251"/>
      <c r="AB29" s="326"/>
      <c r="AC29" s="2251" t="str">
        <f>IF(TITLE_NUMBER_PR_CHANGE="",IF(TITLE_NUMBER_PR="","",TITLE_NUMBER_PR),TITLE_NUMBER_PR_CHANGE)</f>
        <v>373/2026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v>
      </c>
      <c r="W32" s="2264"/>
      <c r="X32" s="2264"/>
      <c r="Y32" s="2264"/>
      <c r="Z32" s="2264"/>
      <c r="AA32" s="2264"/>
      <c r="AB32" s="326"/>
      <c r="AC32" s="2264" t="str">
        <f>IF(TITLE_DATE_PR_CHANGE="",IF(TITLE_DATE_PR="","",TITLE_DATE_PR),TITLE_DATE_PR_CHANGE)</f>
        <v>46142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373/2026</v>
      </c>
      <c r="W33" s="2251"/>
      <c r="X33" s="2251"/>
      <c r="Y33" s="2251"/>
      <c r="Z33" s="2251"/>
      <c r="AA33" s="2251"/>
      <c r="AB33" s="326"/>
      <c r="AC33" s="2251" t="str">
        <f>IF(TITLE_NUMBER_PR_CHANGE="",IF(TITLE_NUMBER_PR="","",TITLE_NUMBER_PR),TITLE_NUMBER_PR_CHANGE)</f>
        <v>373/2026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493</v>
      </c>
      <c r="W38" s="2262" t="s">
        <v>437</v>
      </c>
      <c r="X38" s="2263"/>
      <c r="Y38" s="2262" t="s">
        <v>438</v>
      </c>
      <c r="Z38" s="2269"/>
      <c r="AA38" s="2263"/>
      <c r="AB38" s="2278"/>
      <c r="AC38" s="1452" t="s">
        <v>493</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494</v>
      </c>
      <c r="J39" s="1364" t="s">
        <v>444</v>
      </c>
      <c r="K39" s="1364" t="s">
        <v>495</v>
      </c>
      <c r="L39" s="1364" t="s">
        <v>419</v>
      </c>
      <c r="Q39" s="376"/>
      <c r="R39" s="376"/>
      <c r="S39" s="2273"/>
      <c r="T39" s="2209"/>
      <c r="U39" s="302"/>
      <c r="V39" s="1452" t="s">
        <v>496</v>
      </c>
      <c r="W39" s="1222" t="s">
        <v>497</v>
      </c>
      <c r="X39" s="1222" t="s">
        <v>498</v>
      </c>
      <c r="Y39" s="1455" t="s">
        <v>448</v>
      </c>
      <c r="Z39" s="2270" t="s">
        <v>449</v>
      </c>
      <c r="AA39" s="2271"/>
      <c r="AB39" s="2279"/>
      <c r="AC39" s="1452" t="s">
        <v>496</v>
      </c>
      <c r="AD39" s="1222" t="s">
        <v>497</v>
      </c>
      <c r="AE39" s="1222" t="s">
        <v>498</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501</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240</v>
      </c>
      <c r="B46" s="1363" t="s">
        <v>241</v>
      </c>
      <c r="C46" s="1363" t="s">
        <v>242</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501</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11498-B8D8-2398-3168-64EA2A2771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v>
      </c>
      <c r="W28" s="2264"/>
      <c r="X28" s="2264"/>
      <c r="Y28" s="2264"/>
      <c r="Z28" s="2264"/>
      <c r="AA28" s="2264"/>
      <c r="AB28" s="326"/>
      <c r="AC28" s="2264" t="str">
        <f>IF(TITLE_DATE_PR_CHANGE="",IF(TITLE_DATE_PR="","",TITLE_DATE_PR),TITLE_DATE_PR_CHANGE)</f>
        <v>46142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373/2026</v>
      </c>
      <c r="W29" s="2251"/>
      <c r="X29" s="2251"/>
      <c r="Y29" s="2251"/>
      <c r="Z29" s="2251"/>
      <c r="AA29" s="2251"/>
      <c r="AB29" s="326"/>
      <c r="AC29" s="2251" t="str">
        <f>IF(TITLE_NUMBER_PR_CHANGE="",IF(TITLE_NUMBER_PR="","",TITLE_NUMBER_PR),TITLE_NUMBER_PR_CHANGE)</f>
        <v>373/2026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v>
      </c>
      <c r="W32" s="2264"/>
      <c r="X32" s="2264"/>
      <c r="Y32" s="2264"/>
      <c r="Z32" s="2264"/>
      <c r="AA32" s="2264"/>
      <c r="AB32" s="326"/>
      <c r="AC32" s="2264" t="str">
        <f>IF(TITLE_DATE_PR_CHANGE="",IF(TITLE_DATE_PR="","",TITLE_DATE_PR),TITLE_DATE_PR_CHANGE)</f>
        <v>46142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373/2026</v>
      </c>
      <c r="W33" s="2251"/>
      <c r="X33" s="2251"/>
      <c r="Y33" s="2251"/>
      <c r="Z33" s="2251"/>
      <c r="AA33" s="2251"/>
      <c r="AB33" s="326"/>
      <c r="AC33" s="2251" t="str">
        <f>IF(TITLE_NUMBER_PR_CHANGE="",IF(TITLE_NUMBER_PR="","",TITLE_NUMBER_PR),TITLE_NUMBER_PR_CHANGE)</f>
        <v>373/2026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493</v>
      </c>
      <c r="W38" s="2262" t="s">
        <v>437</v>
      </c>
      <c r="X38" s="2263"/>
      <c r="Y38" s="2262" t="s">
        <v>438</v>
      </c>
      <c r="Z38" s="2269"/>
      <c r="AA38" s="2263"/>
      <c r="AB38" s="2278"/>
      <c r="AC38" s="1452" t="s">
        <v>493</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494</v>
      </c>
      <c r="J39" s="1364" t="s">
        <v>444</v>
      </c>
      <c r="K39" s="1364" t="s">
        <v>495</v>
      </c>
      <c r="L39" s="1364" t="s">
        <v>419</v>
      </c>
      <c r="Q39" s="376"/>
      <c r="R39" s="376"/>
      <c r="S39" s="2273"/>
      <c r="T39" s="2209"/>
      <c r="U39" s="302"/>
      <c r="V39" s="1452" t="s">
        <v>496</v>
      </c>
      <c r="W39" s="1222" t="s">
        <v>497</v>
      </c>
      <c r="X39" s="1222" t="s">
        <v>498</v>
      </c>
      <c r="Y39" s="1455" t="s">
        <v>448</v>
      </c>
      <c r="Z39" s="2270" t="s">
        <v>449</v>
      </c>
      <c r="AA39" s="2271"/>
      <c r="AB39" s="2279"/>
      <c r="AC39" s="1452" t="s">
        <v>496</v>
      </c>
      <c r="AD39" s="1222" t="s">
        <v>497</v>
      </c>
      <c r="AE39" s="1222" t="s">
        <v>498</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502</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245</v>
      </c>
      <c r="B46" s="1363" t="s">
        <v>246</v>
      </c>
      <c r="C46" s="1363" t="s">
        <v>247</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502</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165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E57F9-91D6-6DE8-4828-95B03161EBA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164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474</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46142</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373/2026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46142</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373/2026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503</v>
      </c>
      <c r="U37" s="337"/>
      <c r="V37" s="2275"/>
      <c r="W37" s="2275"/>
      <c r="X37" s="2275"/>
      <c r="Y37" s="2275"/>
      <c r="Z37" s="2275"/>
      <c r="AA37" s="2209" t="s">
        <v>432</v>
      </c>
      <c r="AB37" s="2208" t="s">
        <v>504</v>
      </c>
      <c r="AC37" s="2208" t="s">
        <v>478</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481</v>
      </c>
      <c r="W38" s="2127"/>
      <c r="X38" s="2294" t="s">
        <v>438</v>
      </c>
      <c r="Y38" s="2313"/>
      <c r="Z38" s="2313"/>
      <c r="AA38" s="2209"/>
      <c r="AB38" s="2208"/>
      <c r="AC38" s="2208"/>
      <c r="AD38" s="2103" t="s">
        <v>481</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419</v>
      </c>
      <c r="Q40" s="291"/>
      <c r="R40" s="376"/>
      <c r="S40" s="2273"/>
      <c r="T40" s="2209"/>
      <c r="U40" s="302"/>
      <c r="V40" s="1950" t="s">
        <v>482</v>
      </c>
      <c r="W40" s="1950" t="s">
        <v>483</v>
      </c>
      <c r="X40" s="1938" t="s">
        <v>448</v>
      </c>
      <c r="Y40" s="2270" t="s">
        <v>449</v>
      </c>
      <c r="Z40" s="2320"/>
      <c r="AA40" s="2209"/>
      <c r="AB40" s="2208"/>
      <c r="AC40" s="2208"/>
      <c r="AD40" s="1968" t="s">
        <v>482</v>
      </c>
      <c r="AE40" s="1959" t="s">
        <v>483</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210</v>
      </c>
      <c r="B48" s="1267" t="s">
        <v>211</v>
      </c>
      <c r="C48" s="1267" t="s">
        <v>212</v>
      </c>
      <c r="D48" s="1267" t="s">
        <v>213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484</v>
      </c>
      <c r="AL48" s="1636">
        <f>STRCHECKDATE(#REF!)</f>
      </c>
      <c r="AM48" s="1624"/>
      <c r="AN48" s="1624" t="str">
        <f>IF(T48="","",T48)</f>
        <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472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162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163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164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164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165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F2658-F3D8-5688-FFF4-5D19A149680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473</v>
      </c>
      <c r="AH24" s="1507" t="s">
        <v>473</v>
      </c>
      <c r="AK24" s="1507" t="s">
        <v>510</v>
      </c>
      <c r="AL24" s="1507" t="s">
        <v>473</v>
      </c>
      <c r="AP24" s="1507" t="s">
        <v>473</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46142</v>
      </c>
      <c r="W32" s="2264"/>
      <c r="X32" s="2264"/>
      <c r="Y32" s="2264"/>
      <c r="Z32" s="2264"/>
      <c r="AA32" s="2264"/>
      <c r="AB32" s="2264"/>
      <c r="AC32" s="326"/>
      <c r="AD32" s="2264" t="str">
        <f>IF(TITLE_DATE_PR_CHANGE="",IF(TITLE_DATE_PR="","",TITLE_DATE_PR),TITLE_DATE_PR_CHANGE)</f>
        <v>46142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373/2026</v>
      </c>
      <c r="W33" s="2251"/>
      <c r="X33" s="2251"/>
      <c r="Y33" s="2251"/>
      <c r="Z33" s="2251"/>
      <c r="AA33" s="2251"/>
      <c r="AB33" s="2251"/>
      <c r="AC33" s="326"/>
      <c r="AD33" s="2251" t="str">
        <f>IF(TITLE_NUMBER_PR_CHANGE="",IF(TITLE_NUMBER_PR="","",TITLE_NUMBER_PR),TITLE_NUMBER_PR_CHANGE)</f>
        <v>373/2026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46142</v>
      </c>
      <c r="W36" s="2264"/>
      <c r="X36" s="2264"/>
      <c r="Y36" s="2264"/>
      <c r="Z36" s="2264"/>
      <c r="AA36" s="2264"/>
      <c r="AB36" s="2264"/>
      <c r="AC36" s="326"/>
      <c r="AD36" s="2264" t="str">
        <f>IF(TITLE_DATE_PR_CHANGE="",IF(TITLE_DATE_PR="","",TITLE_DATE_PR),TITLE_DATE_PR_CHANGE)</f>
        <v>46142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373/2026</v>
      </c>
      <c r="W37" s="2251"/>
      <c r="X37" s="2251"/>
      <c r="Y37" s="2251"/>
      <c r="Z37" s="2251"/>
      <c r="AA37" s="2251"/>
      <c r="AB37" s="2251"/>
      <c r="AC37" s="326"/>
      <c r="AD37" s="2251" t="str">
        <f>IF(TITLE_NUMBER_PR_CHANGE="",IF(TITLE_NUMBER_PR="","",TITLE_NUMBER_PR),TITLE_NUMBER_PR_CHANGE)</f>
        <v>373/2026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419</v>
      </c>
      <c r="Q44" s="291"/>
      <c r="R44" s="376"/>
      <c r="S44" s="2273"/>
      <c r="T44" s="2209"/>
      <c r="U44" s="302"/>
      <c r="V44" s="1448" t="s">
        <v>482</v>
      </c>
      <c r="W44" s="1448" t="s">
        <v>483</v>
      </c>
      <c r="X44" s="1448" t="s">
        <v>482</v>
      </c>
      <c r="Y44" s="1448" t="s">
        <v>483</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482</v>
      </c>
      <c r="AU44" s="1448" t="s">
        <v>483</v>
      </c>
      <c r="AV44" s="1448" t="s">
        <v>482</v>
      </c>
      <c r="AW44" s="1448" t="s">
        <v>483</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519</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519</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163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164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165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01598-893D-C462-3A38-E891729F02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v>
      </c>
      <c r="W28" s="2264"/>
      <c r="X28" s="2264"/>
      <c r="Y28" s="2264"/>
      <c r="Z28" s="2264"/>
      <c r="AA28" s="2264"/>
      <c r="AB28" s="326"/>
      <c r="AC28" s="2264" t="str">
        <f>IF(TITLE_DATE_PR_CHANGE="",IF(TITLE_DATE_PR="","",TITLE_DATE_PR),TITLE_DATE_PR_CHANGE)</f>
        <v>46142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373/2026</v>
      </c>
      <c r="W29" s="2251"/>
      <c r="X29" s="2251"/>
      <c r="Y29" s="2251"/>
      <c r="Z29" s="2251"/>
      <c r="AA29" s="2251"/>
      <c r="AB29" s="326"/>
      <c r="AC29" s="2251" t="str">
        <f>IF(TITLE_NUMBER_PR_CHANGE="",IF(TITLE_NUMBER_PR="","",TITLE_NUMBER_PR),TITLE_NUMBER_PR_CHANGE)</f>
        <v>373/2026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v>
      </c>
      <c r="W32" s="2264"/>
      <c r="X32" s="2264"/>
      <c r="Y32" s="2264"/>
      <c r="Z32" s="2264"/>
      <c r="AA32" s="2264"/>
      <c r="AB32" s="326"/>
      <c r="AC32" s="2264" t="str">
        <f>IF(TITLE_DATE_PR_CHANGE="",IF(TITLE_DATE_PR="","",TITLE_DATE_PR),TITLE_DATE_PR_CHANGE)</f>
        <v>46142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373/2026</v>
      </c>
      <c r="W33" s="2251"/>
      <c r="X33" s="2251"/>
      <c r="Y33" s="2251"/>
      <c r="Z33" s="2251"/>
      <c r="AA33" s="2251"/>
      <c r="AB33" s="326"/>
      <c r="AC33" s="2251" t="str">
        <f>IF(TITLE_NUMBER_PR_CHANGE="",IF(TITLE_NUMBER_PR="","",TITLE_NUMBER_PR),TITLE_NUMBER_PR_CHANGE)</f>
        <v>373/2026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493</v>
      </c>
      <c r="W38" s="2262" t="s">
        <v>437</v>
      </c>
      <c r="X38" s="2263"/>
      <c r="Y38" s="2262" t="s">
        <v>438</v>
      </c>
      <c r="Z38" s="2269"/>
      <c r="AA38" s="2263"/>
      <c r="AB38" s="2278"/>
      <c r="AC38" s="1483" t="s">
        <v>493</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494</v>
      </c>
      <c r="J39" s="1364" t="s">
        <v>444</v>
      </c>
      <c r="K39" s="1364" t="s">
        <v>495</v>
      </c>
      <c r="L39" s="1364" t="s">
        <v>419</v>
      </c>
      <c r="Q39" s="376"/>
      <c r="R39" s="376"/>
      <c r="S39" s="2273"/>
      <c r="T39" s="2209"/>
      <c r="U39" s="302"/>
      <c r="V39" s="1483" t="s">
        <v>522</v>
      </c>
      <c r="W39" s="1222" t="s">
        <v>523</v>
      </c>
      <c r="X39" s="1222" t="s">
        <v>498</v>
      </c>
      <c r="Y39" s="1489" t="s">
        <v>448</v>
      </c>
      <c r="Z39" s="2270" t="s">
        <v>449</v>
      </c>
      <c r="AA39" s="2271"/>
      <c r="AB39" s="2279"/>
      <c r="AC39" s="1483" t="s">
        <v>522</v>
      </c>
      <c r="AD39" s="1222" t="s">
        <v>523</v>
      </c>
      <c r="AE39" s="1222" t="s">
        <v>498</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524</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270</v>
      </c>
      <c r="B46" s="1363" t="s">
        <v>271</v>
      </c>
      <c r="C46" s="1363" t="s">
        <v>272</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524</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524</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165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D81CA-E958-87C9-E058-4D9FA9356A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v>
      </c>
      <c r="W28" s="2264"/>
      <c r="X28" s="2264"/>
      <c r="Y28" s="2264"/>
      <c r="Z28" s="2264"/>
      <c r="AA28" s="2264"/>
      <c r="AB28" s="326"/>
      <c r="AC28" s="2264" t="str">
        <f>IF(TITLE_DATE_PR_CHANGE="",IF(TITLE_DATE_PR="","",TITLE_DATE_PR),TITLE_DATE_PR_CHANGE)</f>
        <v>46142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373/2026</v>
      </c>
      <c r="W29" s="2251"/>
      <c r="X29" s="2251"/>
      <c r="Y29" s="2251"/>
      <c r="Z29" s="2251"/>
      <c r="AA29" s="2251"/>
      <c r="AB29" s="326"/>
      <c r="AC29" s="2251" t="str">
        <f>IF(TITLE_NUMBER_PR_CHANGE="",IF(TITLE_NUMBER_PR="","",TITLE_NUMBER_PR),TITLE_NUMBER_PR_CHANGE)</f>
        <v>373/2026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v>
      </c>
      <c r="W32" s="2264"/>
      <c r="X32" s="2264"/>
      <c r="Y32" s="2264"/>
      <c r="Z32" s="2264"/>
      <c r="AA32" s="2264"/>
      <c r="AB32" s="326"/>
      <c r="AC32" s="2264" t="str">
        <f>IF(TITLE_DATE_PR_CHANGE="",IF(TITLE_DATE_PR="","",TITLE_DATE_PR),TITLE_DATE_PR_CHANGE)</f>
        <v>46142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373/2026</v>
      </c>
      <c r="W33" s="2251"/>
      <c r="X33" s="2251"/>
      <c r="Y33" s="2251"/>
      <c r="Z33" s="2251"/>
      <c r="AA33" s="2251"/>
      <c r="AB33" s="326"/>
      <c r="AC33" s="2251" t="str">
        <f>IF(TITLE_NUMBER_PR_CHANGE="",IF(TITLE_NUMBER_PR="","",TITLE_NUMBER_PR),TITLE_NUMBER_PR_CHANGE)</f>
        <v>373/2026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493</v>
      </c>
      <c r="W38" s="2262" t="s">
        <v>437</v>
      </c>
      <c r="X38" s="2263"/>
      <c r="Y38" s="2262" t="s">
        <v>438</v>
      </c>
      <c r="Z38" s="2269"/>
      <c r="AA38" s="2263"/>
      <c r="AB38" s="2278"/>
      <c r="AC38" s="1483" t="s">
        <v>493</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494</v>
      </c>
      <c r="J39" s="1364" t="s">
        <v>444</v>
      </c>
      <c r="K39" s="1364" t="s">
        <v>495</v>
      </c>
      <c r="L39" s="1364" t="s">
        <v>419</v>
      </c>
      <c r="Q39" s="376"/>
      <c r="R39" s="376"/>
      <c r="S39" s="2273"/>
      <c r="T39" s="2209"/>
      <c r="U39" s="302"/>
      <c r="V39" s="1483" t="s">
        <v>522</v>
      </c>
      <c r="W39" s="1222" t="s">
        <v>523</v>
      </c>
      <c r="X39" s="1222" t="s">
        <v>498</v>
      </c>
      <c r="Y39" s="1489" t="s">
        <v>448</v>
      </c>
      <c r="Z39" s="2270" t="s">
        <v>449</v>
      </c>
      <c r="AA39" s="2271"/>
      <c r="AB39" s="2279"/>
      <c r="AC39" s="1483" t="s">
        <v>522</v>
      </c>
      <c r="AD39" s="1222" t="s">
        <v>523</v>
      </c>
      <c r="AE39" s="1222" t="s">
        <v>498</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525</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525</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275</v>
      </c>
      <c r="B46" s="1363" t="s">
        <v>276</v>
      </c>
      <c r="C46" s="1363" t="s">
        <v>277</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525</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525</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525</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165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8FC0F-1FB8-3248-7928-3F2A064981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473</v>
      </c>
      <c r="AH24" s="1507" t="s">
        <v>473</v>
      </c>
      <c r="AK24" s="1507" t="s">
        <v>510</v>
      </c>
      <c r="AL24" s="1507" t="s">
        <v>473</v>
      </c>
      <c r="AP24" s="1507" t="s">
        <v>473</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46142</v>
      </c>
      <c r="W32" s="2264"/>
      <c r="X32" s="2264"/>
      <c r="Y32" s="2264"/>
      <c r="Z32" s="2264"/>
      <c r="AA32" s="2264"/>
      <c r="AB32" s="2264"/>
      <c r="AC32" s="326"/>
      <c r="AD32" s="2264" t="str">
        <f>IF(TITLE_DATE_PR_CHANGE="",IF(TITLE_DATE_PR="","",TITLE_DATE_PR),TITLE_DATE_PR_CHANGE)</f>
        <v>46142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373/2026</v>
      </c>
      <c r="W33" s="2251"/>
      <c r="X33" s="2251"/>
      <c r="Y33" s="2251"/>
      <c r="Z33" s="2251"/>
      <c r="AA33" s="2251"/>
      <c r="AB33" s="2251"/>
      <c r="AC33" s="326"/>
      <c r="AD33" s="2251" t="str">
        <f>IF(TITLE_NUMBER_PR_CHANGE="",IF(TITLE_NUMBER_PR="","",TITLE_NUMBER_PR),TITLE_NUMBER_PR_CHANGE)</f>
        <v>373/2026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46142</v>
      </c>
      <c r="W36" s="2264"/>
      <c r="X36" s="2264"/>
      <c r="Y36" s="2264"/>
      <c r="Z36" s="2264"/>
      <c r="AA36" s="2264"/>
      <c r="AB36" s="2264"/>
      <c r="AC36" s="326"/>
      <c r="AD36" s="2264" t="str">
        <f>IF(TITLE_DATE_PR_CHANGE="",IF(TITLE_DATE_PR="","",TITLE_DATE_PR),TITLE_DATE_PR_CHANGE)</f>
        <v>46142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373/2026</v>
      </c>
      <c r="W37" s="2251"/>
      <c r="X37" s="2251"/>
      <c r="Y37" s="2251"/>
      <c r="Z37" s="2251"/>
      <c r="AA37" s="2251"/>
      <c r="AB37" s="2251"/>
      <c r="AC37" s="326"/>
      <c r="AD37" s="2251" t="str">
        <f>IF(TITLE_NUMBER_PR_CHANGE="",IF(TITLE_NUMBER_PR="","",TITLE_NUMBER_PR),TITLE_NUMBER_PR_CHANGE)</f>
        <v>373/2026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419</v>
      </c>
      <c r="Q44" s="291"/>
      <c r="R44" s="376"/>
      <c r="S44" s="2273"/>
      <c r="T44" s="2209"/>
      <c r="U44" s="302"/>
      <c r="V44" s="1479" t="s">
        <v>482</v>
      </c>
      <c r="W44" s="1479" t="s">
        <v>483</v>
      </c>
      <c r="X44" s="1479" t="s">
        <v>482</v>
      </c>
      <c r="Y44" s="1479" t="s">
        <v>483</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533</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533</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163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164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165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37A38-3B82-530F-3238-5339344BB1C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Ярославль(78701000)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572F8-7958-B8D1-8748-24917D4500E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v>
      </c>
      <c r="W28" s="2264"/>
      <c r="X28" s="2264"/>
      <c r="Y28" s="2264"/>
      <c r="Z28" s="2264"/>
      <c r="AA28" s="2264"/>
      <c r="AB28" s="2264"/>
      <c r="AC28" s="2264"/>
      <c r="AD28" s="2264"/>
      <c r="AE28" s="2264"/>
      <c r="AF28" s="326"/>
      <c r="AG28" s="2264" t="str">
        <f>IF(TITLE_DATE_PR_CHANGE="",IF(TITLE_DATE_PR="","",TITLE_DATE_PR),TITLE_DATE_PR_CHANGE)</f>
        <v>46142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373/2026</v>
      </c>
      <c r="W29" s="2251"/>
      <c r="X29" s="2251"/>
      <c r="Y29" s="2251"/>
      <c r="Z29" s="2251"/>
      <c r="AA29" s="2251"/>
      <c r="AB29" s="2251"/>
      <c r="AC29" s="2251"/>
      <c r="AD29" s="2251"/>
      <c r="AE29" s="2251"/>
      <c r="AF29" s="326"/>
      <c r="AG29" s="2251" t="str">
        <f>IF(TITLE_NUMBER_PR_CHANGE="",IF(TITLE_NUMBER_PR="","",TITLE_NUMBER_PR),TITLE_NUMBER_PR_CHANGE)</f>
        <v>373/2026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v>
      </c>
      <c r="W32" s="2264"/>
      <c r="X32" s="2264"/>
      <c r="Y32" s="2264"/>
      <c r="Z32" s="2264"/>
      <c r="AA32" s="2264"/>
      <c r="AB32" s="2264"/>
      <c r="AC32" s="2264"/>
      <c r="AD32" s="2264"/>
      <c r="AE32" s="2264"/>
      <c r="AF32" s="326"/>
      <c r="AG32" s="2264" t="str">
        <f>IF(TITLE_DATE_PR_CHANGE="",IF(TITLE_DATE_PR="","",TITLE_DATE_PR),TITLE_DATE_PR_CHANGE)</f>
        <v>46142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373/2026</v>
      </c>
      <c r="W33" s="2251"/>
      <c r="X33" s="2251"/>
      <c r="Y33" s="2251"/>
      <c r="Z33" s="2251"/>
      <c r="AA33" s="2251"/>
      <c r="AB33" s="2251"/>
      <c r="AC33" s="2251"/>
      <c r="AD33" s="2251"/>
      <c r="AE33" s="2251"/>
      <c r="AF33" s="326"/>
      <c r="AG33" s="2251" t="str">
        <f>IF(TITLE_NUMBER_PR_CHANGE="",IF(TITLE_NUMBER_PR="","",TITLE_NUMBER_PR),TITLE_NUMBER_PR_CHANGE)</f>
        <v>373/2026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494</v>
      </c>
      <c r="J40" s="1364" t="s">
        <v>444</v>
      </c>
      <c r="K40" s="1364" t="s">
        <v>495</v>
      </c>
      <c r="L40" s="1364" t="s">
        <v>419</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546</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255</v>
      </c>
      <c r="B47" s="1363" t="s">
        <v>256</v>
      </c>
      <c r="C47" s="1363" t="s">
        <v>257</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546</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546</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163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164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165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9C901-AE9A-7F68-6CC8-30EECB3154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v>
      </c>
      <c r="W28" s="2264"/>
      <c r="X28" s="2264"/>
      <c r="Y28" s="2264"/>
      <c r="Z28" s="2264"/>
      <c r="AA28" s="2264"/>
      <c r="AB28" s="2264"/>
      <c r="AC28" s="2264"/>
      <c r="AD28" s="2264"/>
      <c r="AE28" s="2264"/>
      <c r="AF28" s="326"/>
      <c r="AG28" s="2264" t="str">
        <f>IF(TITLE_DATE_PR_CHANGE="",IF(TITLE_DATE_PR="","",TITLE_DATE_PR),TITLE_DATE_PR_CHANGE)</f>
        <v>46142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373/2026</v>
      </c>
      <c r="W29" s="2251"/>
      <c r="X29" s="2251"/>
      <c r="Y29" s="2251"/>
      <c r="Z29" s="2251"/>
      <c r="AA29" s="2251"/>
      <c r="AB29" s="2251"/>
      <c r="AC29" s="2251"/>
      <c r="AD29" s="2251"/>
      <c r="AE29" s="2251"/>
      <c r="AF29" s="326"/>
      <c r="AG29" s="2251" t="str">
        <f>IF(TITLE_NUMBER_PR_CHANGE="",IF(TITLE_NUMBER_PR="","",TITLE_NUMBER_PR),TITLE_NUMBER_PR_CHANGE)</f>
        <v>373/2026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v>
      </c>
      <c r="W32" s="2264"/>
      <c r="X32" s="2264"/>
      <c r="Y32" s="2264"/>
      <c r="Z32" s="2264"/>
      <c r="AA32" s="2264"/>
      <c r="AB32" s="2264"/>
      <c r="AC32" s="2264"/>
      <c r="AD32" s="2264"/>
      <c r="AE32" s="2264"/>
      <c r="AF32" s="326"/>
      <c r="AG32" s="2264" t="str">
        <f>IF(TITLE_DATE_PR_CHANGE="",IF(TITLE_DATE_PR="","",TITLE_DATE_PR),TITLE_DATE_PR_CHANGE)</f>
        <v>46142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373/2026</v>
      </c>
      <c r="W33" s="2251"/>
      <c r="X33" s="2251"/>
      <c r="Y33" s="2251"/>
      <c r="Z33" s="2251"/>
      <c r="AA33" s="2251"/>
      <c r="AB33" s="2251"/>
      <c r="AC33" s="2251"/>
      <c r="AD33" s="2251"/>
      <c r="AE33" s="2251"/>
      <c r="AF33" s="326"/>
      <c r="AG33" s="2251" t="str">
        <f>IF(TITLE_NUMBER_PR_CHANGE="",IF(TITLE_NUMBER_PR="","",TITLE_NUMBER_PR),TITLE_NUMBER_PR_CHANGE)</f>
        <v>373/2026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494</v>
      </c>
      <c r="J40" s="1364" t="s">
        <v>444</v>
      </c>
      <c r="K40" s="1364" t="s">
        <v>495</v>
      </c>
      <c r="L40" s="1364" t="s">
        <v>419</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547</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547</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260</v>
      </c>
      <c r="B47" s="1363" t="s">
        <v>261</v>
      </c>
      <c r="C47" s="1363" t="s">
        <v>262</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547</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547</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547</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163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164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165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2E448-092A-58BD-AD78-EB65770EE66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473</v>
      </c>
      <c r="AH24" s="1507" t="s">
        <v>473</v>
      </c>
      <c r="AK24" s="1507" t="s">
        <v>510</v>
      </c>
      <c r="AL24" s="1507" t="s">
        <v>473</v>
      </c>
      <c r="AP24" s="1507" t="s">
        <v>473</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46142</v>
      </c>
      <c r="W32" s="2264"/>
      <c r="X32" s="2264"/>
      <c r="Y32" s="2264"/>
      <c r="Z32" s="2264"/>
      <c r="AA32" s="2264"/>
      <c r="AB32" s="2264"/>
      <c r="AC32" s="326"/>
      <c r="AD32" s="2264" t="str">
        <f>IF(TITLE_DATE_PR_CHANGE="",IF(TITLE_DATE_PR="","",TITLE_DATE_PR),TITLE_DATE_PR_CHANGE)</f>
        <v>46142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373/2026</v>
      </c>
      <c r="W33" s="2251"/>
      <c r="X33" s="2251"/>
      <c r="Y33" s="2251"/>
      <c r="Z33" s="2251"/>
      <c r="AA33" s="2251"/>
      <c r="AB33" s="2251"/>
      <c r="AC33" s="326"/>
      <c r="AD33" s="2251" t="str">
        <f>IF(TITLE_NUMBER_PR_CHANGE="",IF(TITLE_NUMBER_PR="","",TITLE_NUMBER_PR),TITLE_NUMBER_PR_CHANGE)</f>
        <v>373/2026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46142</v>
      </c>
      <c r="W36" s="2264"/>
      <c r="X36" s="2264"/>
      <c r="Y36" s="2264"/>
      <c r="Z36" s="2264"/>
      <c r="AA36" s="2264"/>
      <c r="AB36" s="2264"/>
      <c r="AC36" s="326"/>
      <c r="AD36" s="2264" t="str">
        <f>IF(TITLE_DATE_PR_CHANGE="",IF(TITLE_DATE_PR="","",TITLE_DATE_PR),TITLE_DATE_PR_CHANGE)</f>
        <v>46142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373/2026</v>
      </c>
      <c r="W37" s="2251"/>
      <c r="X37" s="2251"/>
      <c r="Y37" s="2251"/>
      <c r="Z37" s="2251"/>
      <c r="AA37" s="2251"/>
      <c r="AB37" s="2251"/>
      <c r="AC37" s="326"/>
      <c r="AD37" s="2251" t="str">
        <f>IF(TITLE_NUMBER_PR_CHANGE="",IF(TITLE_NUMBER_PR="","",TITLE_NUMBER_PR),TITLE_NUMBER_PR_CHANGE)</f>
        <v>373/2026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419</v>
      </c>
      <c r="Q44" s="291"/>
      <c r="R44" s="376"/>
      <c r="S44" s="2273"/>
      <c r="T44" s="2209"/>
      <c r="U44" s="302"/>
      <c r="V44" s="1479" t="s">
        <v>482</v>
      </c>
      <c r="W44" s="1479" t="s">
        <v>483</v>
      </c>
      <c r="X44" s="1479" t="s">
        <v>482</v>
      </c>
      <c r="Y44" s="1479" t="s">
        <v>483</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548</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548</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163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164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165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55BC6-CB88-1A98-CA1D-396CFB475DE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"Хуадянь-Тенинская ТЭЦ"</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570</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3E628-8DF8-CE65-0F58-23EA13534C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"Хуадянь-Тенинская ТЭЦ"</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41E48-BCF8-D392-D431-B1E9EDA95CA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ООО "Хуадянь-Тенинская ТЭЦ"</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304</v>
      </c>
      <c r="J13" s="2370"/>
      <c r="K13" s="2370"/>
      <c r="L13" s="2027"/>
      <c r="M13" s="2067"/>
      <c r="O13" s="2127"/>
      <c r="AK13" s="1631">
        <v>11</v>
      </c>
    </row>
    <row customHeight="1" ht="24">
      <c r="I14" s="2020" t="s">
        <v>88</v>
      </c>
      <c r="J14" s="2020" t="s">
        <v>306</v>
      </c>
      <c r="K14" s="2020" t="s">
        <v>570</v>
      </c>
      <c r="L14" s="2060" t="s">
        <v>307</v>
      </c>
      <c r="M14" s="2061" t="s">
        <v>307</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310</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310</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9150F-51D8-D368-1FD8-8A86657B854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429</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ООО "Хуадянь-Тенинская ТЭЦ"</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622</v>
      </c>
      <c r="F9" s="2051" t="s">
        <v>628</v>
      </c>
      <c r="H9" s="376"/>
      <c r="I9" s="2025" t="s">
        <v>88</v>
      </c>
      <c r="J9" s="2026" t="s">
        <v>306</v>
      </c>
      <c r="K9" s="2064" t="s">
        <v>570</v>
      </c>
      <c r="L9" s="2065" t="s">
        <v>307</v>
      </c>
      <c r="M9" s="2389"/>
      <c r="W9" s="1631">
        <v>34</v>
      </c>
    </row>
    <row customHeight="1" ht="35.699999999999996">
      <c r="B10" s="2053" t="s">
        <v>694</v>
      </c>
      <c r="C10" s="2053" t="s">
        <v>695</v>
      </c>
      <c r="D10" s="2052" t="s">
        <v>631</v>
      </c>
      <c r="E10" s="2056" t="s">
        <v>632</v>
      </c>
      <c r="F10" s="2056" t="s">
        <v>632</v>
      </c>
      <c r="H10" s="376"/>
      <c r="I10" s="2024" t="s">
        <v>109</v>
      </c>
      <c r="J10" s="1886" t="s">
        <v>696</v>
      </c>
      <c r="K10" s="2018" t="s">
        <v>310</v>
      </c>
      <c r="L10" s="818"/>
      <c r="M10" s="297" t="s">
        <v>697</v>
      </c>
      <c r="W10" s="1631">
        <v>34</v>
      </c>
    </row>
    <row customHeight="1" ht="50.25">
      <c r="B11" s="2053" t="s">
        <v>698</v>
      </c>
      <c r="C11" s="2053" t="s">
        <v>699</v>
      </c>
      <c r="D11" s="2052" t="s">
        <v>631</v>
      </c>
      <c r="E11" s="2056" t="s">
        <v>632</v>
      </c>
      <c r="F11" s="2056" t="s">
        <v>632</v>
      </c>
      <c r="H11" s="376"/>
      <c r="I11" s="2024" t="s">
        <v>110</v>
      </c>
      <c r="J11" s="1886" t="s">
        <v>700</v>
      </c>
      <c r="K11" s="2018" t="s">
        <v>310</v>
      </c>
      <c r="L11" s="818"/>
      <c r="M11" s="297" t="s">
        <v>697</v>
      </c>
      <c r="W11" s="1631">
        <v>48</v>
      </c>
    </row>
    <row customHeight="1" ht="48.29999999999999">
      <c r="B12" s="2053" t="s">
        <v>701</v>
      </c>
      <c r="C12" s="2053" t="s">
        <v>702</v>
      </c>
      <c r="D12" s="2052" t="s">
        <v>631</v>
      </c>
      <c r="E12" s="2056" t="s">
        <v>632</v>
      </c>
      <c r="F12" s="2056" t="s">
        <v>632</v>
      </c>
      <c r="H12" s="1688"/>
      <c r="I12" s="2024" t="s">
        <v>90</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2F178-9028-5D42-26A7-3694ECC5AE7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ООО "Хуадянь-Тенинская ТЭЦ"</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570</v>
      </c>
      <c r="H14" s="1634" t="s">
        <v>307</v>
      </c>
      <c r="I14" s="1634" t="s">
        <v>307</v>
      </c>
      <c r="J14" s="2127"/>
      <c r="AF14" s="1631">
        <v>23</v>
      </c>
    </row>
    <row customHeight="1" ht="19.95">
      <c r="D15" s="1638"/>
      <c r="E15" s="1630" t="s">
        <v>109</v>
      </c>
      <c r="F15" s="707" t="s">
        <v>708</v>
      </c>
      <c r="G15" s="1646" t="s">
        <v>556</v>
      </c>
      <c r="H15" s="557"/>
      <c r="I15" s="557"/>
      <c r="J15" s="289" t="s">
        <v>709</v>
      </c>
      <c r="K15" s="543" t="s">
        <v>634</v>
      </c>
      <c r="AF15" s="1631">
        <v>19</v>
      </c>
    </row>
    <row customHeight="1" ht="35.699999999999996">
      <c r="D16" s="1638"/>
      <c r="E16" s="1630" t="s">
        <v>110</v>
      </c>
      <c r="F16" s="707" t="s">
        <v>710</v>
      </c>
      <c r="G16" s="1646" t="s">
        <v>556</v>
      </c>
      <c r="H16" s="558">
        <f>SUM(H17,H20:H32)</f>
        <v>0</v>
      </c>
      <c r="I16" s="558">
        <f>SUM(I17,I20,I23,I26,I29:I32)</f>
        <v>0</v>
      </c>
      <c r="J16" s="289" t="s">
        <v>711</v>
      </c>
      <c r="K16" s="543" t="s">
        <v>634</v>
      </c>
      <c r="AF16" s="1631">
        <v>34</v>
      </c>
    </row>
    <row customHeight="1" ht="19.95">
      <c r="D17" s="1638"/>
      <c r="E17" s="1664" t="s">
        <v>712</v>
      </c>
      <c r="F17" s="954" t="s">
        <v>713</v>
      </c>
      <c r="G17" s="1643" t="s">
        <v>556</v>
      </c>
      <c r="H17" s="557"/>
      <c r="I17" s="557"/>
      <c r="J17" s="289" t="s">
        <v>714</v>
      </c>
      <c r="K17" s="543"/>
      <c r="AF17" s="1631">
        <v>19</v>
      </c>
    </row>
    <row customHeight="1" ht="24">
      <c r="D18" s="1638"/>
      <c r="E18" s="1664" t="s">
        <v>715</v>
      </c>
      <c r="F18" s="1650" t="s">
        <v>716</v>
      </c>
      <c r="G18" s="1643" t="s">
        <v>556</v>
      </c>
      <c r="H18" s="557"/>
      <c r="I18" s="557"/>
      <c r="J18" s="289" t="s">
        <v>717</v>
      </c>
      <c r="K18" s="543"/>
      <c r="AF18" s="1631">
        <v>23</v>
      </c>
    </row>
    <row customHeight="1" ht="35.699999999999996">
      <c r="D19" s="1638"/>
      <c r="E19" s="1664" t="s">
        <v>718</v>
      </c>
      <c r="F19" s="1650" t="s">
        <v>719</v>
      </c>
      <c r="G19" s="1643" t="s">
        <v>556</v>
      </c>
      <c r="H19" s="557"/>
      <c r="I19" s="557"/>
      <c r="J19" s="289"/>
      <c r="K19" s="543"/>
      <c r="AF19" s="1631">
        <v>34</v>
      </c>
    </row>
    <row customHeight="1" ht="19.95">
      <c r="D20" s="1638"/>
      <c r="E20" s="1664" t="s">
        <v>311</v>
      </c>
      <c r="F20" s="954" t="s">
        <v>720</v>
      </c>
      <c r="G20" s="1643" t="s">
        <v>556</v>
      </c>
      <c r="H20" s="557"/>
      <c r="I20" s="557"/>
      <c r="J20" s="289" t="s">
        <v>721</v>
      </c>
      <c r="K20" s="543"/>
      <c r="AF20" s="1631">
        <v>19</v>
      </c>
    </row>
    <row customHeight="1" ht="19.95">
      <c r="D21" s="1638"/>
      <c r="E21" s="1664" t="s">
        <v>722</v>
      </c>
      <c r="F21" s="1650" t="s">
        <v>723</v>
      </c>
      <c r="G21" s="1643" t="s">
        <v>556</v>
      </c>
      <c r="H21" s="557"/>
      <c r="I21" s="557"/>
      <c r="J21" s="289"/>
      <c r="K21" s="543"/>
      <c r="AF21" s="1631">
        <v>19</v>
      </c>
    </row>
    <row customHeight="1" ht="19.95">
      <c r="D22" s="1638"/>
      <c r="E22" s="1664" t="s">
        <v>724</v>
      </c>
      <c r="F22" s="1650" t="s">
        <v>725</v>
      </c>
      <c r="G22" s="1643" t="s">
        <v>556</v>
      </c>
      <c r="H22" s="557"/>
      <c r="I22" s="557"/>
      <c r="J22" s="289"/>
      <c r="K22" s="543"/>
      <c r="AF22" s="1631">
        <v>19</v>
      </c>
    </row>
    <row customHeight="1" ht="24">
      <c r="D23" s="1638"/>
      <c r="E23" s="1664" t="s">
        <v>314</v>
      </c>
      <c r="F23" s="954" t="s">
        <v>726</v>
      </c>
      <c r="G23" s="1643" t="s">
        <v>556</v>
      </c>
      <c r="H23" s="557"/>
      <c r="I23" s="557"/>
      <c r="J23" s="289" t="s">
        <v>727</v>
      </c>
      <c r="K23" s="543"/>
      <c r="AF23" s="1631">
        <v>23</v>
      </c>
    </row>
    <row customHeight="1" ht="19.95">
      <c r="D24" s="1638"/>
      <c r="E24" s="1664" t="s">
        <v>728</v>
      </c>
      <c r="F24" s="1650" t="s">
        <v>729</v>
      </c>
      <c r="G24" s="1643" t="s">
        <v>556</v>
      </c>
      <c r="H24" s="557"/>
      <c r="I24" s="557"/>
      <c r="J24" s="289"/>
      <c r="K24" s="543"/>
      <c r="AF24" s="1631">
        <v>19</v>
      </c>
    </row>
    <row customHeight="1" ht="35.699999999999996">
      <c r="D25" s="1638"/>
      <c r="E25" s="1664" t="s">
        <v>730</v>
      </c>
      <c r="F25" s="1650" t="s">
        <v>731</v>
      </c>
      <c r="G25" s="1643" t="s">
        <v>556</v>
      </c>
      <c r="H25" s="557"/>
      <c r="I25" s="557"/>
      <c r="J25" s="289"/>
      <c r="K25" s="543"/>
      <c r="AF25" s="1631">
        <v>34</v>
      </c>
    </row>
    <row customHeight="1" ht="24">
      <c r="D26" s="1638"/>
      <c r="E26" s="1664" t="s">
        <v>732</v>
      </c>
      <c r="F26" s="954" t="s">
        <v>733</v>
      </c>
      <c r="G26" s="1643" t="s">
        <v>556</v>
      </c>
      <c r="H26" s="557"/>
      <c r="I26" s="557"/>
      <c r="J26" s="289" t="s">
        <v>734</v>
      </c>
      <c r="K26" s="543"/>
      <c r="AF26" s="1631">
        <v>23</v>
      </c>
    </row>
    <row customHeight="1" ht="19.95">
      <c r="D27" s="1638"/>
      <c r="E27" s="1675" t="s">
        <v>735</v>
      </c>
      <c r="F27" s="1650" t="s">
        <v>736</v>
      </c>
      <c r="G27" s="1654" t="s">
        <v>556</v>
      </c>
      <c r="H27" s="1676"/>
      <c r="I27" s="1676"/>
      <c r="J27" s="289"/>
      <c r="K27" s="543"/>
      <c r="AF27" s="1631">
        <v>19</v>
      </c>
    </row>
    <row customHeight="1" ht="19.95">
      <c r="D28" s="1638"/>
      <c r="E28" s="1675" t="s">
        <v>737</v>
      </c>
      <c r="F28" s="1650" t="s">
        <v>738</v>
      </c>
      <c r="G28" s="1654" t="s">
        <v>556</v>
      </c>
      <c r="H28" s="1676"/>
      <c r="I28" s="1676"/>
      <c r="J28" s="289"/>
      <c r="K28" s="543"/>
      <c r="AF28" s="1631">
        <v>19</v>
      </c>
    </row>
    <row customHeight="1" ht="19.95">
      <c r="D29" s="1638"/>
      <c r="E29" s="1675" t="s">
        <v>739</v>
      </c>
      <c r="F29" s="954" t="s">
        <v>740</v>
      </c>
      <c r="G29" s="1654" t="s">
        <v>556</v>
      </c>
      <c r="H29" s="1676"/>
      <c r="I29" s="1676"/>
      <c r="J29" s="289"/>
      <c r="K29" s="543"/>
      <c r="AF29" s="1631">
        <v>19</v>
      </c>
    </row>
    <row customHeight="1" ht="19.95">
      <c r="D30" s="1638"/>
      <c r="E30" s="1675" t="s">
        <v>741</v>
      </c>
      <c r="F30" s="954" t="s">
        <v>742</v>
      </c>
      <c r="G30" s="1654" t="s">
        <v>556</v>
      </c>
      <c r="H30" s="1676"/>
      <c r="I30" s="1676"/>
      <c r="J30" s="289"/>
      <c r="K30" s="543"/>
      <c r="AF30" s="1631">
        <v>19</v>
      </c>
    </row>
    <row customHeight="1" ht="19.95">
      <c r="D31" s="1638"/>
      <c r="E31" s="1675" t="s">
        <v>743</v>
      </c>
      <c r="F31" s="954" t="s">
        <v>744</v>
      </c>
      <c r="G31" s="1654" t="s">
        <v>556</v>
      </c>
      <c r="H31" s="1676"/>
      <c r="I31" s="1676"/>
      <c r="J31" s="289"/>
      <c r="K31" s="543"/>
      <c r="AF31" s="1631">
        <v>19</v>
      </c>
    </row>
    <row s="1366" customFormat="1" customHeight="1" ht="35.699999999999996">
      <c r="A32" s="987"/>
      <c r="C32" s="1636"/>
      <c r="D32" s="1638"/>
      <c r="E32" s="1675" t="s">
        <v>745</v>
      </c>
      <c r="F32" s="954" t="s">
        <v>746</v>
      </c>
      <c r="G32" s="1644" t="s">
        <v>556</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556</v>
      </c>
      <c r="H35" s="1676"/>
      <c r="I35" s="1676"/>
      <c r="J35" s="289" t="s">
        <v>751</v>
      </c>
      <c r="K35" s="543"/>
      <c r="AF35" s="1631">
        <v>57</v>
      </c>
    </row>
    <row s="1366" customFormat="1" customHeight="1" ht="24">
      <c r="A36" s="989" t="s">
        <v>582</v>
      </c>
      <c r="C36" s="1636"/>
      <c r="D36" s="1638"/>
      <c r="E36" s="1664" t="s">
        <v>90</v>
      </c>
      <c r="F36" s="707" t="s">
        <v>752</v>
      </c>
      <c r="G36" s="1643" t="s">
        <v>556</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755</v>
      </c>
      <c r="G38" s="1643" t="s">
        <v>556</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556</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556</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556</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556</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777</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AD64D-96C5-15C8-68F8-FCA8E06681F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ООО "Хуадянь-Тенинская ТЭЦ"</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570</v>
      </c>
      <c r="H14" s="1660" t="s">
        <v>307</v>
      </c>
      <c r="I14" s="1660" t="s">
        <v>307</v>
      </c>
      <c r="J14" s="2127"/>
      <c r="AF14" s="1631">
        <v>23</v>
      </c>
    </row>
    <row customHeight="1" ht="19.95">
      <c r="D15" s="1638"/>
      <c r="E15" s="1630" t="s">
        <v>109</v>
      </c>
      <c r="F15" s="707" t="s">
        <v>779</v>
      </c>
      <c r="G15" s="1657" t="s">
        <v>556</v>
      </c>
      <c r="H15" s="557"/>
      <c r="I15" s="557"/>
      <c r="J15" s="289" t="s">
        <v>780</v>
      </c>
      <c r="K15" s="543" t="s">
        <v>634</v>
      </c>
      <c r="AF15" s="1631">
        <v>19</v>
      </c>
    </row>
    <row customHeight="1" ht="24">
      <c r="D16" s="1638"/>
      <c r="E16" s="1630" t="s">
        <v>110</v>
      </c>
      <c r="F16" s="1665" t="s">
        <v>781</v>
      </c>
      <c r="G16" s="1657" t="s">
        <v>556</v>
      </c>
      <c r="H16" s="558">
        <f>SUM(H17,H20:H27)</f>
        <v>0</v>
      </c>
      <c r="I16" s="558">
        <f>SUM(I17,I20:I27)</f>
        <v>0</v>
      </c>
      <c r="J16" s="289" t="s">
        <v>782</v>
      </c>
      <c r="K16" s="543" t="s">
        <v>634</v>
      </c>
      <c r="AF16" s="1631">
        <v>23</v>
      </c>
    </row>
    <row customHeight="1" ht="35.699999999999996">
      <c r="D17" s="1638"/>
      <c r="E17" s="1664" t="s">
        <v>712</v>
      </c>
      <c r="F17" s="1667" t="s">
        <v>783</v>
      </c>
      <c r="G17" s="1654" t="s">
        <v>556</v>
      </c>
      <c r="H17" s="557"/>
      <c r="I17" s="557"/>
      <c r="J17" s="289" t="s">
        <v>784</v>
      </c>
      <c r="K17" s="543"/>
      <c r="AF17" s="1631">
        <v>34</v>
      </c>
    </row>
    <row customHeight="1" ht="19.95">
      <c r="D18" s="1638"/>
      <c r="E18" s="1664" t="s">
        <v>715</v>
      </c>
      <c r="F18" s="1668" t="s">
        <v>785</v>
      </c>
      <c r="G18" s="1654" t="s">
        <v>556</v>
      </c>
      <c r="H18" s="557"/>
      <c r="I18" s="557"/>
      <c r="J18" s="289"/>
      <c r="K18" s="543"/>
      <c r="AF18" s="1631">
        <v>19</v>
      </c>
    </row>
    <row customHeight="1" ht="24">
      <c r="D19" s="1638"/>
      <c r="E19" s="1664" t="s">
        <v>718</v>
      </c>
      <c r="F19" s="1668" t="s">
        <v>786</v>
      </c>
      <c r="G19" s="1654" t="s">
        <v>556</v>
      </c>
      <c r="H19" s="557"/>
      <c r="I19" s="557"/>
      <c r="J19" s="289"/>
      <c r="K19" s="543"/>
      <c r="AF19" s="1631">
        <v>23</v>
      </c>
    </row>
    <row customHeight="1" ht="35.699999999999996">
      <c r="D20" s="1638"/>
      <c r="E20" s="1664" t="s">
        <v>311</v>
      </c>
      <c r="F20" s="1667" t="s">
        <v>787</v>
      </c>
      <c r="G20" s="1654" t="s">
        <v>556</v>
      </c>
      <c r="H20" s="557"/>
      <c r="I20" s="557"/>
      <c r="J20" s="289"/>
      <c r="K20" s="543"/>
      <c r="AF20" s="1631">
        <v>34</v>
      </c>
    </row>
    <row customHeight="1" ht="48.29999999999999">
      <c r="D21" s="1638"/>
      <c r="E21" s="1664" t="s">
        <v>314</v>
      </c>
      <c r="F21" s="1667" t="s">
        <v>788</v>
      </c>
      <c r="G21" s="1654" t="s">
        <v>556</v>
      </c>
      <c r="H21" s="557"/>
      <c r="I21" s="557"/>
      <c r="J21" s="289"/>
      <c r="K21" s="543"/>
      <c r="AF21" s="1631">
        <v>46</v>
      </c>
    </row>
    <row customHeight="1" ht="60">
      <c r="D22" s="1638"/>
      <c r="E22" s="1664" t="s">
        <v>732</v>
      </c>
      <c r="F22" s="1667" t="s">
        <v>789</v>
      </c>
      <c r="G22" s="1654" t="s">
        <v>556</v>
      </c>
      <c r="H22" s="557"/>
      <c r="I22" s="557"/>
      <c r="J22" s="289"/>
      <c r="K22" s="543"/>
      <c r="AF22" s="1631">
        <v>57</v>
      </c>
    </row>
    <row customHeight="1" ht="35.699999999999996">
      <c r="D23" s="1638"/>
      <c r="E23" s="1664" t="s">
        <v>739</v>
      </c>
      <c r="F23" s="1667" t="s">
        <v>790</v>
      </c>
      <c r="G23" s="1654" t="s">
        <v>556</v>
      </c>
      <c r="H23" s="557"/>
      <c r="I23" s="557"/>
      <c r="J23" s="289"/>
      <c r="K23" s="543"/>
      <c r="AF23" s="1631">
        <v>34</v>
      </c>
    </row>
    <row customHeight="1" ht="35.699999999999996">
      <c r="D24" s="1638"/>
      <c r="E24" s="1664" t="s">
        <v>741</v>
      </c>
      <c r="F24" s="1667" t="s">
        <v>791</v>
      </c>
      <c r="G24" s="1654" t="s">
        <v>556</v>
      </c>
      <c r="H24" s="557"/>
      <c r="I24" s="557"/>
      <c r="J24" s="289"/>
      <c r="K24" s="543"/>
      <c r="AF24" s="1631">
        <v>34</v>
      </c>
    </row>
    <row customHeight="1" ht="24">
      <c r="D25" s="1638"/>
      <c r="E25" s="1664" t="s">
        <v>743</v>
      </c>
      <c r="F25" s="1667" t="s">
        <v>792</v>
      </c>
      <c r="G25" s="1654" t="s">
        <v>556</v>
      </c>
      <c r="H25" s="557"/>
      <c r="I25" s="557"/>
      <c r="J25" s="289"/>
      <c r="K25" s="543"/>
      <c r="AF25" s="1631">
        <v>23</v>
      </c>
    </row>
    <row customHeight="1" ht="76.5">
      <c r="D26" s="1638"/>
      <c r="E26" s="1664" t="s">
        <v>745</v>
      </c>
      <c r="F26" s="1667" t="s">
        <v>793</v>
      </c>
      <c r="G26" s="1654" t="s">
        <v>556</v>
      </c>
      <c r="H26" s="557"/>
      <c r="I26" s="557"/>
      <c r="J26" s="289"/>
      <c r="K26" s="543"/>
      <c r="AF26" s="1631">
        <v>73</v>
      </c>
    </row>
    <row s="1366" customFormat="1" customHeight="1" ht="35.699999999999996">
      <c r="A27" s="987"/>
      <c r="C27" s="1636"/>
      <c r="D27" s="1638"/>
      <c r="E27" s="1629" t="s">
        <v>749</v>
      </c>
      <c r="F27" s="1628" t="s">
        <v>794</v>
      </c>
      <c r="G27" s="1655" t="s">
        <v>556</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795</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796</v>
      </c>
      <c r="G31" s="1654" t="s">
        <v>556</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556</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556</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556</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003E9-33D8-ED58-29A4-7F6B1247219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"Хуадянь-Тенинская ТЭЦ"</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810</v>
      </c>
      <c r="F11" s="705" t="s">
        <v>570</v>
      </c>
      <c r="G11" s="465" t="s">
        <v>307</v>
      </c>
      <c r="H11" s="465" t="s">
        <v>394</v>
      </c>
      <c r="I11" s="807" t="s">
        <v>307</v>
      </c>
      <c r="J11" s="808" t="s">
        <v>394</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811</v>
      </c>
      <c r="D13" s="953" t="s">
        <v>109</v>
      </c>
      <c r="E13" s="279" t="s">
        <v>812</v>
      </c>
      <c r="F13" s="660" t="s">
        <v>813</v>
      </c>
      <c r="G13" s="557"/>
      <c r="H13" s="661"/>
      <c r="I13" s="557"/>
      <c r="J13" s="661"/>
      <c r="K13" s="289" t="s">
        <v>814</v>
      </c>
      <c r="L13" s="720"/>
      <c r="X13" s="505">
        <v>0</v>
      </c>
    </row>
    <row customHeight="1" ht="22.5">
      <c r="A14" s="2392"/>
      <c r="D14" s="539" t="s">
        <v>110</v>
      </c>
      <c r="E14" s="279" t="s">
        <v>815</v>
      </c>
      <c r="F14" s="660" t="s">
        <v>816</v>
      </c>
      <c r="G14" s="557"/>
      <c r="H14" s="662"/>
      <c r="I14" s="557"/>
      <c r="J14" s="662"/>
      <c r="K14" s="289" t="s">
        <v>817</v>
      </c>
      <c r="L14" s="720"/>
      <c r="X14" s="505">
        <v>0</v>
      </c>
    </row>
    <row s="1635" customFormat="1" customHeight="1" ht="78.75">
      <c r="A15" s="2392"/>
      <c r="B15" s="511"/>
      <c r="D15" s="953" t="s">
        <v>90</v>
      </c>
      <c r="E15" s="707" t="s">
        <v>818</v>
      </c>
      <c r="F15" s="950" t="s">
        <v>310</v>
      </c>
      <c r="G15" s="950" t="s">
        <v>310</v>
      </c>
      <c r="H15" s="106"/>
      <c r="I15" s="950" t="s">
        <v>310</v>
      </c>
      <c r="J15" s="106"/>
      <c r="K15" s="289" t="s">
        <v>819</v>
      </c>
      <c r="L15" s="720"/>
      <c r="X15" s="758">
        <v>0</v>
      </c>
    </row>
    <row s="1635" customFormat="1" customHeight="1" ht="22.5">
      <c r="A16" s="2392"/>
      <c r="B16" s="511"/>
      <c r="D16" s="953" t="s">
        <v>328</v>
      </c>
      <c r="E16" s="954" t="s">
        <v>820</v>
      </c>
      <c r="F16" s="950" t="s">
        <v>821</v>
      </c>
      <c r="G16" s="817"/>
      <c r="H16" s="106"/>
      <c r="I16" s="817"/>
      <c r="J16" s="106"/>
      <c r="K16" s="289"/>
      <c r="L16" s="720"/>
      <c r="X16" s="758">
        <v>0</v>
      </c>
    </row>
    <row s="1635" customFormat="1" customHeight="1" ht="22.5">
      <c r="A17" s="2392"/>
      <c r="B17" s="511"/>
      <c r="D17" s="953" t="s">
        <v>336</v>
      </c>
      <c r="E17" s="954" t="s">
        <v>822</v>
      </c>
      <c r="F17" s="950" t="s">
        <v>823</v>
      </c>
      <c r="G17" s="817"/>
      <c r="H17" s="106"/>
      <c r="I17" s="817"/>
      <c r="J17" s="106"/>
      <c r="K17" s="289"/>
      <c r="L17" s="720"/>
      <c r="X17" s="758">
        <v>0</v>
      </c>
    </row>
    <row s="1635" customFormat="1" customHeight="1" ht="33.75">
      <c r="A18" s="2392"/>
      <c r="B18" s="511"/>
      <c r="D18" s="953" t="s">
        <v>338</v>
      </c>
      <c r="E18" s="954" t="s">
        <v>824</v>
      </c>
      <c r="F18" s="950" t="s">
        <v>575</v>
      </c>
      <c r="G18" s="680"/>
      <c r="H18" s="106"/>
      <c r="I18" s="680"/>
      <c r="J18" s="106"/>
      <c r="K18" s="289"/>
      <c r="L18" s="720"/>
      <c r="X18" s="758">
        <v>0</v>
      </c>
    </row>
    <row customHeight="1" ht="101.25">
      <c r="A19" s="2392"/>
      <c r="D19" s="953" t="s">
        <v>91</v>
      </c>
      <c r="E19" s="279" t="s">
        <v>825</v>
      </c>
      <c r="F19" s="660" t="s">
        <v>550</v>
      </c>
      <c r="G19" s="663"/>
      <c r="H19" s="662"/>
      <c r="I19" s="955"/>
      <c r="J19" s="662"/>
      <c r="K19" s="289" t="s">
        <v>826</v>
      </c>
      <c r="L19" s="720"/>
      <c r="X19" s="505">
        <v>0</v>
      </c>
    </row>
    <row s="1635" customFormat="1" customHeight="1" ht="18.75">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c r="A21" s="2392"/>
      <c r="C21" s="956"/>
      <c r="D21" s="953" t="s">
        <v>760</v>
      </c>
      <c r="E21" s="576" t="s">
        <v>828</v>
      </c>
      <c r="F21" s="950" t="s">
        <v>829</v>
      </c>
      <c r="G21" s="680"/>
      <c r="H21" s="106"/>
      <c r="I21" s="680"/>
      <c r="J21" s="106"/>
      <c r="K21" s="948"/>
      <c r="L21" s="720"/>
      <c r="W21" s="675"/>
      <c r="X21" s="758">
        <v>0</v>
      </c>
    </row>
    <row s="1635" customFormat="1" customHeight="1" ht="33.75">
      <c r="A22" s="2392"/>
      <c r="C22" s="956"/>
      <c r="D22" s="953" t="s">
        <v>763</v>
      </c>
      <c r="E22" s="576" t="s">
        <v>830</v>
      </c>
      <c r="F22" s="950" t="s">
        <v>831</v>
      </c>
      <c r="G22" s="680"/>
      <c r="H22" s="106"/>
      <c r="I22" s="680"/>
      <c r="J22" s="106"/>
      <c r="K22" s="948"/>
      <c r="L22" s="720"/>
      <c r="W22" s="675"/>
      <c r="X22" s="758">
        <v>0</v>
      </c>
    </row>
    <row s="1635" customFormat="1" customHeight="1" ht="22.5">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c r="A24" s="2392"/>
      <c r="C24" s="956"/>
      <c r="D24" s="953" t="s">
        <v>833</v>
      </c>
      <c r="E24" s="576" t="s">
        <v>834</v>
      </c>
      <c r="F24" s="950" t="s">
        <v>835</v>
      </c>
      <c r="G24" s="680"/>
      <c r="H24" s="686"/>
      <c r="I24" s="680"/>
      <c r="J24" s="686"/>
      <c r="K24" s="948"/>
      <c r="L24" s="720"/>
      <c r="W24" s="675"/>
      <c r="X24" s="758">
        <v>0</v>
      </c>
    </row>
    <row s="1635" customFormat="1" customHeight="1" ht="22.5">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c r="A26" s="2392"/>
      <c r="C26" s="956"/>
      <c r="D26" s="953" t="s">
        <v>838</v>
      </c>
      <c r="E26" s="553" t="s">
        <v>839</v>
      </c>
      <c r="F26" s="950" t="s">
        <v>840</v>
      </c>
      <c r="G26" s="680"/>
      <c r="H26" s="686"/>
      <c r="I26" s="680"/>
      <c r="J26" s="686"/>
      <c r="K26" s="948"/>
      <c r="L26" s="720"/>
      <c r="W26" s="675"/>
      <c r="X26" s="758">
        <v>0</v>
      </c>
    </row>
    <row s="1635" customFormat="1" customHeight="1" ht="18.75">
      <c r="A27" s="2392"/>
      <c r="C27" s="956"/>
      <c r="D27" s="953" t="s">
        <v>841</v>
      </c>
      <c r="E27" s="553" t="s">
        <v>842</v>
      </c>
      <c r="F27" s="950" t="s">
        <v>843</v>
      </c>
      <c r="G27" s="680"/>
      <c r="H27" s="686"/>
      <c r="I27" s="680"/>
      <c r="J27" s="686"/>
      <c r="K27" s="948"/>
      <c r="L27" s="720"/>
      <c r="W27" s="675"/>
      <c r="X27" s="758">
        <v>0</v>
      </c>
    </row>
    <row s="1635" customFormat="1" customHeight="1" ht="18.75">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c r="A29" s="2392"/>
      <c r="C29" s="956"/>
      <c r="D29" s="953" t="s">
        <v>846</v>
      </c>
      <c r="E29" s="553" t="s">
        <v>839</v>
      </c>
      <c r="F29" s="950" t="s">
        <v>847</v>
      </c>
      <c r="G29" s="680"/>
      <c r="H29" s="686"/>
      <c r="I29" s="680"/>
      <c r="J29" s="686"/>
      <c r="K29" s="948"/>
      <c r="L29" s="720"/>
      <c r="W29" s="675"/>
      <c r="X29" s="758">
        <v>0</v>
      </c>
    </row>
    <row s="1635" customFormat="1" customHeight="1" ht="18.75">
      <c r="A30" s="2392"/>
      <c r="C30" s="956"/>
      <c r="D30" s="953" t="s">
        <v>848</v>
      </c>
      <c r="E30" s="553" t="s">
        <v>849</v>
      </c>
      <c r="F30" s="950" t="s">
        <v>850</v>
      </c>
      <c r="G30" s="680"/>
      <c r="H30" s="686"/>
      <c r="I30" s="680"/>
      <c r="J30" s="686"/>
      <c r="K30" s="948"/>
      <c r="L30" s="720"/>
      <c r="W30" s="675"/>
      <c r="X30" s="758">
        <v>0</v>
      </c>
    </row>
    <row customHeight="1" ht="126.75">
      <c r="A31" s="2392"/>
      <c r="D31" s="953" t="s">
        <v>111</v>
      </c>
      <c r="E31" s="279" t="s">
        <v>851</v>
      </c>
      <c r="F31" s="660" t="s">
        <v>562</v>
      </c>
      <c r="G31" s="557"/>
      <c r="H31" s="662"/>
      <c r="I31" s="557"/>
      <c r="J31" s="662"/>
      <c r="K31" s="289" t="s">
        <v>852</v>
      </c>
      <c r="L31" s="720"/>
      <c r="X31" s="505">
        <v>0</v>
      </c>
    </row>
    <row customHeight="1" ht="56.25">
      <c r="A32" s="2392"/>
      <c r="D32" s="953" t="s">
        <v>92</v>
      </c>
      <c r="E32" s="279" t="s">
        <v>853</v>
      </c>
      <c r="F32" s="539" t="s">
        <v>823</v>
      </c>
      <c r="G32" s="557"/>
      <c r="H32" s="662"/>
      <c r="I32" s="557"/>
      <c r="J32" s="662"/>
      <c r="K32" s="289" t="s">
        <v>854</v>
      </c>
      <c r="L32" s="720"/>
      <c r="X32" s="505">
        <v>0</v>
      </c>
    </row>
    <row customHeight="1" ht="11.25">
      <c r="A33" s="2392"/>
      <c r="E33" s="664"/>
      <c r="F33" s="181"/>
      <c r="G33" s="181"/>
      <c r="H33" s="181"/>
      <c r="I33" s="181"/>
      <c r="J33" s="181"/>
      <c r="K33" s="181"/>
      <c r="X33" s="505">
        <v>0</v>
      </c>
    </row>
    <row customHeight="1" ht="12.75">
      <c r="A34" s="2392"/>
      <c r="D34" s="65">
        <v>1</v>
      </c>
      <c r="E34" s="335" t="s">
        <v>855</v>
      </c>
      <c r="X34" s="505">
        <v>0</v>
      </c>
    </row>
    <row customHeight="1" ht="11.25">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110</v>
      </c>
      <c r="E38" s="1032" t="s">
        <v>860</v>
      </c>
      <c r="F38" s="1036" t="s">
        <v>550</v>
      </c>
      <c r="G38" s="1036" t="s">
        <v>550</v>
      </c>
      <c r="H38" s="1030"/>
      <c r="I38" s="1036" t="s">
        <v>550</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90</v>
      </c>
      <c r="E41" s="722" t="s">
        <v>867</v>
      </c>
      <c r="F41" s="660" t="s">
        <v>550</v>
      </c>
      <c r="G41" s="660" t="s">
        <v>550</v>
      </c>
      <c r="H41" s="1024"/>
      <c r="I41" s="660" t="s">
        <v>550</v>
      </c>
      <c r="J41" s="1024"/>
      <c r="K41" s="302"/>
      <c r="X41" s="758">
        <v>0</v>
      </c>
    </row>
    <row s="1635" customFormat="1" customHeight="1" ht="45" hidden="1">
      <c r="A42" s="2392"/>
      <c r="B42" s="511"/>
      <c r="D42" s="665" t="s">
        <v>328</v>
      </c>
      <c r="E42" s="723" t="s">
        <v>868</v>
      </c>
      <c r="F42" s="660" t="s">
        <v>562</v>
      </c>
      <c r="G42" s="557"/>
      <c r="H42" s="1024"/>
      <c r="I42" s="557"/>
      <c r="J42" s="1024"/>
      <c r="K42" s="302" t="s">
        <v>869</v>
      </c>
      <c r="X42" s="758">
        <v>0</v>
      </c>
    </row>
    <row s="1635" customFormat="1" customHeight="1" ht="45" hidden="1">
      <c r="A43" s="2392"/>
      <c r="B43" s="511"/>
      <c r="D43" s="665" t="s">
        <v>336</v>
      </c>
      <c r="E43" s="667" t="s">
        <v>870</v>
      </c>
      <c r="F43" s="1028" t="s">
        <v>562</v>
      </c>
      <c r="G43" s="742"/>
      <c r="H43" s="1023"/>
      <c r="I43" s="742"/>
      <c r="J43" s="1023"/>
      <c r="K43" s="302" t="s">
        <v>871</v>
      </c>
      <c r="X43" s="758">
        <v>0</v>
      </c>
    </row>
    <row s="1635" customFormat="1" customHeight="1" ht="11.25" hidden="1">
      <c r="A44" s="2392"/>
      <c r="B44" s="511"/>
      <c r="D44" s="665" t="s">
        <v>91</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111</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92</v>
      </c>
      <c r="E60" s="666" t="s">
        <v>891</v>
      </c>
      <c r="F60" s="721" t="s">
        <v>562</v>
      </c>
      <c r="G60" s="742"/>
      <c r="H60" s="1023"/>
      <c r="I60" s="742"/>
      <c r="J60" s="1023"/>
      <c r="K60" s="302" t="s">
        <v>892</v>
      </c>
      <c r="X60" s="758">
        <v>0</v>
      </c>
    </row>
    <row s="1635" customFormat="1" customHeight="1" ht="33.75" hidden="1">
      <c r="A61" s="2392"/>
      <c r="B61" s="511"/>
      <c r="D61" s="665" t="s">
        <v>93</v>
      </c>
      <c r="E61" s="666" t="s">
        <v>893</v>
      </c>
      <c r="F61" s="726" t="s">
        <v>823</v>
      </c>
      <c r="G61" s="668"/>
      <c r="H61" s="1023"/>
      <c r="I61" s="668"/>
      <c r="J61" s="1023"/>
      <c r="K61" s="289"/>
      <c r="X61" s="758">
        <v>0</v>
      </c>
    </row>
    <row s="1635" customFormat="1" customHeight="1" ht="22.5" hidden="1">
      <c r="A62" s="2392"/>
      <c r="B62" s="511" t="s">
        <v>592</v>
      </c>
      <c r="D62" s="665" t="s">
        <v>112</v>
      </c>
      <c r="E62" s="666" t="s">
        <v>894</v>
      </c>
      <c r="F62" s="726" t="s">
        <v>310</v>
      </c>
      <c r="G62" s="382"/>
      <c r="H62" s="1023"/>
      <c r="I62" s="382"/>
      <c r="J62" s="1023"/>
      <c r="K62" s="289" t="s">
        <v>635</v>
      </c>
      <c r="X62" s="758">
        <v>0</v>
      </c>
    </row>
    <row s="1635" customFormat="1" customHeight="1" ht="45" hidden="1">
      <c r="A63" s="2392"/>
      <c r="B63" s="511" t="s">
        <v>592</v>
      </c>
      <c r="D63" s="665" t="s">
        <v>895</v>
      </c>
      <c r="E63" s="667" t="s">
        <v>896</v>
      </c>
      <c r="F63" s="721" t="s">
        <v>310</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110</v>
      </c>
      <c r="E66" s="707" t="s">
        <v>900</v>
      </c>
      <c r="F66" s="660" t="s">
        <v>550</v>
      </c>
      <c r="G66" s="660" t="s">
        <v>550</v>
      </c>
      <c r="H66" s="519"/>
      <c r="I66" s="660" t="s">
        <v>550</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311</v>
      </c>
      <c r="E68" s="954" t="s">
        <v>902</v>
      </c>
      <c r="F68" s="660" t="s">
        <v>865</v>
      </c>
      <c r="G68" s="727"/>
      <c r="H68" s="519"/>
      <c r="I68" s="727"/>
      <c r="J68" s="519"/>
      <c r="K68" s="289"/>
      <c r="X68" s="758">
        <v>0</v>
      </c>
    </row>
    <row s="1635" customFormat="1" customHeight="1" ht="22.5" hidden="1">
      <c r="A69" s="2392"/>
      <c r="B69" s="511"/>
      <c r="D69" s="743" t="s">
        <v>314</v>
      </c>
      <c r="E69" s="954" t="s">
        <v>903</v>
      </c>
      <c r="F69" s="721" t="s">
        <v>562</v>
      </c>
      <c r="G69" s="742"/>
      <c r="H69" s="519"/>
      <c r="I69" s="742"/>
      <c r="J69" s="519"/>
      <c r="K69" s="289"/>
      <c r="X69" s="758">
        <v>0</v>
      </c>
    </row>
    <row s="1635" customFormat="1" customHeight="1" ht="22.5" hidden="1">
      <c r="A70" s="2392"/>
      <c r="B70" s="511"/>
      <c r="D70" s="743" t="s">
        <v>732</v>
      </c>
      <c r="E70" s="954" t="s">
        <v>904</v>
      </c>
      <c r="F70" s="721" t="s">
        <v>562</v>
      </c>
      <c r="G70" s="742"/>
      <c r="H70" s="519"/>
      <c r="I70" s="742"/>
      <c r="J70" s="519"/>
      <c r="K70" s="289"/>
      <c r="X70" s="758">
        <v>0</v>
      </c>
    </row>
    <row s="1635" customFormat="1" customHeight="1" ht="22.5" hidden="1">
      <c r="A71" s="2392"/>
      <c r="B71" s="511"/>
      <c r="D71" s="665" t="s">
        <v>90</v>
      </c>
      <c r="E71" s="666" t="s">
        <v>905</v>
      </c>
      <c r="F71" s="660" t="s">
        <v>865</v>
      </c>
      <c r="G71" s="557"/>
      <c r="H71" s="1030"/>
      <c r="I71" s="557"/>
      <c r="J71" s="1030"/>
      <c r="K71" s="302"/>
      <c r="X71" s="758">
        <v>0</v>
      </c>
    </row>
    <row s="1635" customFormat="1" customHeight="1" ht="56.25" hidden="1">
      <c r="A72" s="2392"/>
      <c r="B72" s="511"/>
      <c r="D72" s="665" t="s">
        <v>91</v>
      </c>
      <c r="E72" s="666" t="s">
        <v>906</v>
      </c>
      <c r="F72" s="721" t="s">
        <v>562</v>
      </c>
      <c r="G72" s="742"/>
      <c r="H72" s="1023"/>
      <c r="I72" s="742"/>
      <c r="J72" s="1023"/>
      <c r="K72" s="302"/>
      <c r="X72" s="758">
        <v>0</v>
      </c>
    </row>
    <row s="1635" customFormat="1" customHeight="1" ht="33.75" hidden="1">
      <c r="A73" s="2392"/>
      <c r="B73" s="511"/>
      <c r="D73" s="665" t="s">
        <v>111</v>
      </c>
      <c r="E73" s="666" t="s">
        <v>907</v>
      </c>
      <c r="F73" s="726" t="s">
        <v>823</v>
      </c>
      <c r="G73" s="668"/>
      <c r="H73" s="1023"/>
      <c r="I73" s="668"/>
      <c r="J73" s="1023"/>
      <c r="K73" s="289"/>
      <c r="X73" s="758">
        <v>0</v>
      </c>
    </row>
    <row s="1635" customFormat="1" customHeight="1" ht="22.5" hidden="1">
      <c r="A74" s="2392"/>
      <c r="B74" s="511" t="s">
        <v>592</v>
      </c>
      <c r="D74" s="665" t="s">
        <v>92</v>
      </c>
      <c r="E74" s="666" t="s">
        <v>908</v>
      </c>
      <c r="F74" s="726" t="s">
        <v>310</v>
      </c>
      <c r="G74" s="382"/>
      <c r="H74" s="1023"/>
      <c r="I74" s="382"/>
      <c r="J74" s="1023"/>
      <c r="K74" s="289" t="s">
        <v>635</v>
      </c>
      <c r="X74" s="758">
        <v>0</v>
      </c>
    </row>
    <row s="1635" customFormat="1" customHeight="1" ht="45" hidden="1">
      <c r="A75" s="2392"/>
      <c r="B75" s="511" t="s">
        <v>592</v>
      </c>
      <c r="D75" s="665" t="s">
        <v>656</v>
      </c>
      <c r="E75" s="667" t="s">
        <v>909</v>
      </c>
      <c r="F75" s="721" t="s">
        <v>310</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110</v>
      </c>
      <c r="E78" s="666" t="s">
        <v>913</v>
      </c>
      <c r="F78" s="721" t="s">
        <v>813</v>
      </c>
      <c r="G78" s="724"/>
      <c r="H78" s="1023"/>
      <c r="I78" s="724"/>
      <c r="J78" s="1023"/>
      <c r="K78" s="289" t="s">
        <v>914</v>
      </c>
      <c r="X78" s="758">
        <v>0</v>
      </c>
    </row>
    <row s="1635" customFormat="1" customHeight="1" ht="22.5" hidden="1">
      <c r="A79" s="2392"/>
      <c r="B79" s="511"/>
      <c r="D79" s="665" t="s">
        <v>90</v>
      </c>
      <c r="E79" s="722" t="s">
        <v>915</v>
      </c>
      <c r="F79" s="660" t="s">
        <v>862</v>
      </c>
      <c r="G79" s="724"/>
      <c r="H79" s="1023"/>
      <c r="I79" s="724"/>
      <c r="J79" s="1023"/>
      <c r="K79" s="289" t="s">
        <v>916</v>
      </c>
      <c r="X79" s="758">
        <v>0</v>
      </c>
    </row>
    <row s="1635" customFormat="1" customHeight="1" ht="11.25" hidden="1">
      <c r="A80" s="2392"/>
      <c r="B80" s="511"/>
      <c r="D80" s="665" t="s">
        <v>328</v>
      </c>
      <c r="E80" s="723" t="s">
        <v>917</v>
      </c>
      <c r="F80" s="660" t="s">
        <v>862</v>
      </c>
      <c r="G80" s="724"/>
      <c r="H80" s="1023"/>
      <c r="I80" s="724"/>
      <c r="J80" s="1023"/>
      <c r="K80" s="289"/>
      <c r="X80" s="758">
        <v>0</v>
      </c>
    </row>
    <row s="1635" customFormat="1" customHeight="1" ht="11.25" hidden="1">
      <c r="A81" s="2392"/>
      <c r="B81" s="511"/>
      <c r="D81" s="665" t="s">
        <v>336</v>
      </c>
      <c r="E81" s="723" t="s">
        <v>918</v>
      </c>
      <c r="F81" s="660" t="s">
        <v>862</v>
      </c>
      <c r="G81" s="724"/>
      <c r="H81" s="1023"/>
      <c r="I81" s="724"/>
      <c r="J81" s="1023"/>
      <c r="K81" s="289"/>
      <c r="X81" s="758">
        <v>0</v>
      </c>
    </row>
    <row s="1635" customFormat="1" customHeight="1" ht="11.25" hidden="1">
      <c r="A82" s="2392"/>
      <c r="B82" s="511"/>
      <c r="D82" s="665" t="s">
        <v>338</v>
      </c>
      <c r="E82" s="723" t="s">
        <v>919</v>
      </c>
      <c r="F82" s="660" t="s">
        <v>862</v>
      </c>
      <c r="G82" s="724"/>
      <c r="H82" s="1023"/>
      <c r="I82" s="724"/>
      <c r="J82" s="1023"/>
      <c r="K82" s="289"/>
      <c r="X82" s="758">
        <v>0</v>
      </c>
    </row>
    <row s="1635" customFormat="1" customHeight="1" ht="11.25" hidden="1">
      <c r="A83" s="2392"/>
      <c r="B83" s="511"/>
      <c r="D83" s="665" t="s">
        <v>340</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91</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111</v>
      </c>
      <c r="E95" s="666" t="s">
        <v>931</v>
      </c>
      <c r="F95" s="725" t="s">
        <v>562</v>
      </c>
      <c r="G95" s="727"/>
      <c r="H95" s="1023"/>
      <c r="I95" s="727"/>
      <c r="J95" s="1023"/>
      <c r="K95" s="289" t="s">
        <v>932</v>
      </c>
      <c r="X95" s="758">
        <v>0</v>
      </c>
    </row>
    <row s="1635" customFormat="1" customHeight="1" ht="33.75" hidden="1">
      <c r="A96" s="2392"/>
      <c r="B96" s="511"/>
      <c r="D96" s="665" t="s">
        <v>92</v>
      </c>
      <c r="E96" s="666" t="s">
        <v>933</v>
      </c>
      <c r="F96" s="726" t="s">
        <v>823</v>
      </c>
      <c r="G96" s="728"/>
      <c r="H96" s="1023"/>
      <c r="I96" s="728"/>
      <c r="J96" s="1023"/>
      <c r="K96" s="289"/>
      <c r="X96" s="758">
        <v>0</v>
      </c>
    </row>
    <row s="1635" customFormat="1" customHeight="1" ht="22.5" hidden="1">
      <c r="A97" s="2392"/>
      <c r="B97" s="511" t="s">
        <v>592</v>
      </c>
      <c r="D97" s="665" t="s">
        <v>93</v>
      </c>
      <c r="E97" s="666" t="s">
        <v>934</v>
      </c>
      <c r="F97" s="726" t="s">
        <v>310</v>
      </c>
      <c r="G97" s="385"/>
      <c r="H97" s="1023"/>
      <c r="I97" s="385"/>
      <c r="J97" s="1023"/>
      <c r="K97" s="289" t="s">
        <v>635</v>
      </c>
      <c r="X97" s="758">
        <v>0</v>
      </c>
    </row>
    <row s="1635" customFormat="1" customHeight="1" ht="45" hidden="1">
      <c r="A98" s="2392"/>
      <c r="B98" s="511" t="s">
        <v>592</v>
      </c>
      <c r="D98" s="665" t="s">
        <v>935</v>
      </c>
      <c r="E98" s="667" t="s">
        <v>936</v>
      </c>
      <c r="F98" s="721" t="s">
        <v>310</v>
      </c>
      <c r="G98" s="385"/>
      <c r="H98" s="1023"/>
      <c r="I98" s="385"/>
      <c r="J98" s="1023"/>
      <c r="K98" s="289" t="s">
        <v>635</v>
      </c>
      <c r="X98" s="758">
        <v>0</v>
      </c>
    </row>
    <row s="1635" customFormat="1" customHeight="1" ht="95.25" hidden="1">
      <c r="A99" s="2392"/>
      <c r="B99" s="511" t="s">
        <v>592</v>
      </c>
      <c r="D99" s="665" t="s">
        <v>112</v>
      </c>
      <c r="E99" s="666" t="s">
        <v>937</v>
      </c>
      <c r="F99" s="721" t="s">
        <v>310</v>
      </c>
      <c r="G99" s="385"/>
      <c r="H99" s="1023"/>
      <c r="I99" s="385"/>
      <c r="J99" s="1023"/>
      <c r="K99" s="289" t="s">
        <v>635</v>
      </c>
      <c r="X99" s="758">
        <v>0</v>
      </c>
    </row>
    <row s="1635" customFormat="1" customHeight="1" ht="22.5" hidden="1">
      <c r="A100" s="2392"/>
      <c r="B100" s="511" t="s">
        <v>592</v>
      </c>
      <c r="D100" s="665" t="s">
        <v>148</v>
      </c>
      <c r="E100" s="666" t="s">
        <v>938</v>
      </c>
      <c r="F100" s="721" t="s">
        <v>310</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CEA38-9A48-FB24-12B2-6CF120FD681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"Хуадянь-Тенинская ТЭЦ"</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00C1E-5778-ECD8-8B58-6EA53FC78F6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429</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28</v>
      </c>
      <c r="H4" s="401"/>
      <c r="I4" s="1738" t="s">
        <v>28</v>
      </c>
      <c r="J4" s="401"/>
      <c r="K4" s="289" t="s">
        <v>942</v>
      </c>
      <c r="V4" s="505">
        <v>0</v>
      </c>
    </row>
    <row s="1366" customFormat="1" customHeight="1" ht="15" hidden="1">
      <c r="C5" s="672"/>
      <c r="U5" s="420"/>
      <c r="V5" s="417">
        <v>0</v>
      </c>
    </row>
    <row customHeight="1" ht="22.5" hidden="1">
      <c r="A6" s="505"/>
      <c r="B6" s="2397"/>
      <c r="C6" s="2398" t="s">
        <v>429</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28</v>
      </c>
      <c r="H7" s="401"/>
      <c r="I7" s="1738" t="s">
        <v>28</v>
      </c>
      <c r="J7" s="401"/>
      <c r="K7" s="289" t="s">
        <v>942</v>
      </c>
      <c r="V7" s="505">
        <v>0</v>
      </c>
    </row>
    <row s="1366" customFormat="1" customHeight="1" ht="15" hidden="1">
      <c r="C8" s="672"/>
      <c r="U8" s="420"/>
      <c r="V8" s="417">
        <v>0</v>
      </c>
    </row>
    <row customHeight="1" ht="22.5" hidden="1">
      <c r="A9" s="505"/>
      <c r="B9" s="2397"/>
      <c r="C9" s="2398" t="s">
        <v>429</v>
      </c>
      <c r="D9" s="689" t="str">
        <f>B9&amp;".1"</f>
        <v>.1</v>
      </c>
      <c r="E9" s="690" t="s">
        <v>945</v>
      </c>
      <c r="F9" s="691" t="s">
        <v>310</v>
      </c>
      <c r="G9" s="697" t="s">
        <v>28</v>
      </c>
      <c r="H9" s="401" t="s">
        <v>28</v>
      </c>
      <c r="I9" s="697" t="s">
        <v>28</v>
      </c>
      <c r="J9" s="401" t="s">
        <v>28</v>
      </c>
      <c r="K9" s="289"/>
      <c r="V9" s="505">
        <v>0</v>
      </c>
    </row>
    <row customHeight="1" ht="15" hidden="1">
      <c r="A10" s="505"/>
      <c r="B10" s="2397"/>
      <c r="C10" s="2398"/>
      <c r="D10" s="689" t="str">
        <f>B9&amp;".2"</f>
        <v>.2</v>
      </c>
      <c r="E10" s="690" t="s">
        <v>946</v>
      </c>
      <c r="F10" s="691" t="s">
        <v>310</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310</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429</v>
      </c>
      <c r="D13" s="689" t="str">
        <f>B13&amp;".1"</f>
        <v>.1</v>
      </c>
      <c r="E13" s="690" t="s">
        <v>950</v>
      </c>
      <c r="F13" s="691" t="s">
        <v>310</v>
      </c>
      <c r="G13" s="697" t="s">
        <v>28</v>
      </c>
      <c r="H13" s="401" t="s">
        <v>28</v>
      </c>
      <c r="I13" s="697" t="s">
        <v>28</v>
      </c>
      <c r="J13" s="401" t="s">
        <v>28</v>
      </c>
      <c r="K13" s="289" t="s">
        <v>951</v>
      </c>
      <c r="V13" s="505">
        <v>0</v>
      </c>
    </row>
    <row customHeight="1" ht="15" hidden="1">
      <c r="B14" s="2397"/>
      <c r="C14" s="2398"/>
      <c r="D14" s="689" t="str">
        <f>B13&amp;".2"</f>
        <v>.2</v>
      </c>
      <c r="E14" s="690" t="s">
        <v>952</v>
      </c>
      <c r="F14" s="691" t="s">
        <v>310</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"Хуадянь-Тенинская ТЭЦ"</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570</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960</v>
      </c>
      <c r="J36" s="691" t="s">
        <v>310</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310</v>
      </c>
      <c r="G38" s="814" t="s">
        <v>960</v>
      </c>
      <c r="H38" s="815" t="s">
        <v>310</v>
      </c>
      <c r="I38" s="524" t="s">
        <v>960</v>
      </c>
      <c r="J38" s="521" t="s">
        <v>310</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2F073-E2D3-1175-D875-6F3CC3AE7B0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"Хуадянь-Тенинская ТЭЦ"</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4E1A5-A2AC-4378-CFEA-467DC5DAB55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"Хуадянь-Тенинская ТЭЦ"</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A6028-C9C8-1D21-ADF8-5064AB65778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"Хуадянь-Тенинская ТЭЦ"</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311</v>
      </c>
      <c r="G30" s="1237" t="s">
        <v>1051</v>
      </c>
      <c r="H30" s="1236">
        <f>SUM(I30:J30)</f>
        <v>0</v>
      </c>
      <c r="I30" s="1235"/>
      <c r="J30" s="1225"/>
      <c r="K30" s="1234"/>
      <c r="W30" s="1155">
        <v>11</v>
      </c>
    </row>
    <row customHeight="1" ht="11.549999999999999">
      <c r="F31" s="1230" t="s">
        <v>314</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328</v>
      </c>
      <c r="G33" s="1237" t="s">
        <v>1054</v>
      </c>
      <c r="H33" s="1236">
        <f>SUM(I33:J33)</f>
        <v>0</v>
      </c>
      <c r="I33" s="1235"/>
      <c r="J33" s="1225"/>
      <c r="K33" s="1234"/>
      <c r="W33" s="1155">
        <v>46</v>
      </c>
    </row>
    <row customHeight="1" ht="11.549999999999999">
      <c r="F34" s="1230" t="s">
        <v>336</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109</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110</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311</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314</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DDE88-3FE8-1488-7125-0A39E8AC48E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"Хуадянь-Тенинская ТЭЦ"</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1112</v>
      </c>
      <c r="CC16" s="2433"/>
      <c r="CD16" s="2386" t="s">
        <v>562</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74B0A-40EB-0B67-3E88-23E9CCF92E1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429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"Хуадянь-Тенинская ТЭЦ"</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570</v>
      </c>
      <c r="G13" s="808" t="s">
        <v>307</v>
      </c>
      <c r="H13" s="754" t="s">
        <v>307</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1118</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1118</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1119</v>
      </c>
      <c r="E20" s="688"/>
      <c r="F20" s="509"/>
      <c r="G20" s="509"/>
      <c r="H20" s="509"/>
      <c r="I20" s="1763"/>
      <c r="S20" s="505">
        <v>0</v>
      </c>
    </row>
    <row customHeight="1" ht="29.25">
      <c r="C21" s="451"/>
      <c r="D21" s="539" t="s">
        <v>317</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1120</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098B8-770A-0218-9328-B306150E28D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"Хуадянь-Тенинская ТЭЦ"</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310</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110</v>
      </c>
      <c r="E23" s="197" t="s">
        <v>1126</v>
      </c>
      <c r="F23" s="1670" t="s">
        <v>310</v>
      </c>
      <c r="G23" s="345"/>
      <c r="I23" s="1624"/>
      <c r="J23" s="1624"/>
      <c r="Q23" s="1631">
        <v>0</v>
      </c>
    </row>
    <row s="1635" customFormat="1" customHeight="1" ht="14.25" hidden="1">
      <c r="A24" s="343"/>
      <c r="B24" s="1160"/>
      <c r="C24" s="376"/>
      <c r="D24" s="1673" t="s">
        <v>712</v>
      </c>
      <c r="E24" s="1672" t="s">
        <v>1127</v>
      </c>
      <c r="F24" s="1670" t="s">
        <v>310</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0D038-8579-6F84-98FC-FC2500F7178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429</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429</v>
      </c>
      <c r="D4" s="1673"/>
      <c r="E4" s="205" t="s">
        <v>1130</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429</v>
      </c>
      <c r="D6" s="1673"/>
      <c r="E6" s="206" t="s">
        <v>1131</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429</v>
      </c>
      <c r="D8" s="1673"/>
      <c r="E8" s="206" t="s">
        <v>1132</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429</v>
      </c>
      <c r="D10" s="1673"/>
      <c r="E10" s="206" t="s">
        <v>1133</v>
      </c>
      <c r="F10" s="1670"/>
      <c r="G10" s="1674"/>
      <c r="H10" s="1670" t="s">
        <v>310</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"Хуадянь-Тенинская ТЭЦ"</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310</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1140</v>
      </c>
      <c r="M26" s="83">
        <v>14</v>
      </c>
    </row>
    <row customHeight="1" ht="15.75">
      <c r="A27" s="1683" t="s">
        <v>109</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1130</v>
      </c>
      <c r="F29" s="198"/>
      <c r="G29" s="257"/>
      <c r="H29" s="198" t="s">
        <v>310</v>
      </c>
      <c r="I29" s="2169" t="s">
        <v>1141</v>
      </c>
      <c r="M29" s="83">
        <v>20</v>
      </c>
    </row>
    <row customHeight="1" ht="15.75">
      <c r="A30" s="1683" t="s">
        <v>110</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310</v>
      </c>
      <c r="I33" s="2169" t="s">
        <v>1143</v>
      </c>
      <c r="M33" s="83">
        <v>14</v>
      </c>
    </row>
    <row customHeight="1" ht="15.75">
      <c r="A34" s="1683" t="s">
        <v>90</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310</v>
      </c>
      <c r="I36" s="2143" t="s">
        <v>1145</v>
      </c>
      <c r="M36" s="83">
        <v>14</v>
      </c>
    </row>
    <row customHeight="1" ht="15.75">
      <c r="A37" s="1683" t="s">
        <v>91</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1133</v>
      </c>
      <c r="F39" s="198"/>
      <c r="G39" s="207"/>
      <c r="H39" s="198" t="s">
        <v>310</v>
      </c>
      <c r="I39" s="2169" t="s">
        <v>1146</v>
      </c>
      <c r="L39" s="155" t="s">
        <v>1134</v>
      </c>
      <c r="M39" s="83">
        <v>14</v>
      </c>
    </row>
    <row customHeight="1" ht="15.75">
      <c r="A40" s="1683" t="s">
        <v>111</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5D178-B2B8-8C98-EA48-4B15FBFF86B8}" mc:Ignorable="x14ac xr xr2 xr3">
  <sheetPr>
    <tabColor theme="6" tint="0.4"/>
  </sheetPr>
  <dimension ref="A1:AH350"/>
  <sheetViews>
    <sheetView showGridLines="0" zoomScale="90" workbookViewId="0">
      <pane xSplit="7" ySplit="21" topLeftCell="H92" activePane="bottomRight" state="frozen"/>
      <selection pane="bottomLeft" activeCell="A22" sqref="A22"/>
      <selection pane="topRight" activeCell="H1" sqref="H1"/>
      <selection pane="bottomRight" activeCell="F86" sqref="F86:L86"/>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Тепловая энергия, поставляемая потребителям ООО "Хуадянь-Тенинская ТЭЦ" </v>
      </c>
      <c r="H2" s="1864"/>
      <c r="I2" s="1739"/>
      <c r="J2" s="1773"/>
      <c r="K2" s="1865"/>
      <c r="L2" s="1864" t="s">
        <v>310</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Тепловая энергия, поставляемая потребителям ООО "Хуадянь-Тенинская ТЭЦ" </v>
      </c>
      <c r="H5" s="1864"/>
      <c r="I5" s="1739"/>
      <c r="J5" s="1773"/>
      <c r="K5" s="1778"/>
      <c r="L5" s="1864" t="s">
        <v>310</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46142</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373/2026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122</v>
      </c>
      <c r="G20" s="2224" t="s">
        <v>123</v>
      </c>
      <c r="H20" s="2386" t="s">
        <v>1150</v>
      </c>
      <c r="I20" s="2387"/>
      <c r="J20" s="2433"/>
      <c r="K20" s="2224" t="s">
        <v>307</v>
      </c>
      <c r="L20" s="2224" t="s">
        <v>394</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Тепловая энергия, поставляемая потребителям ООО "Хуадянь-Тенинская ТЭЦ" </v>
      </c>
      <c r="H24" s="1862"/>
      <c r="I24" s="1739">
        <v>46388</v>
      </c>
      <c r="J24" s="1773">
        <v>48213</v>
      </c>
      <c r="K24" s="1865" t="s">
        <v>1153</v>
      </c>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c r="A25" s="1780"/>
      <c r="B25" s="1780"/>
      <c r="C25" s="369" t="s">
        <v>1147</v>
      </c>
      <c r="D25" s="2466"/>
      <c r="E25" s="2204"/>
      <c r="F25" s="2470"/>
      <c r="G25" s="2427"/>
      <c r="H25" s="1500"/>
      <c r="I25" s="651" t="s">
        <v>1148</v>
      </c>
      <c r="J25" s="571"/>
      <c r="K25" s="1500"/>
      <c r="L25" s="214"/>
      <c r="M25" s="2170"/>
      <c r="N25" s="334"/>
      <c r="O25" s="1624"/>
      <c r="P25" s="1624"/>
      <c r="AH25" s="1631">
        <v>0</v>
      </c>
    </row>
    <row customHeight="1" ht="0.75">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167</v>
      </c>
      <c r="B27" s="1780" t="s">
        <v>168</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173</v>
      </c>
      <c r="B30" s="1780" t="s">
        <v>174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179</v>
      </c>
      <c r="B33" s="1780" t="s">
        <v>180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185</v>
      </c>
      <c r="B36" s="1780" t="s">
        <v>186</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191</v>
      </c>
      <c r="B39" s="1780" t="s">
        <v>192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197</v>
      </c>
      <c r="B42" s="1780" t="s">
        <v>198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203</v>
      </c>
      <c r="B45" s="1780" t="s">
        <v>204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2915" t="s">
        <v>1155</v>
      </c>
      <c r="M85" s="345" t="s">
        <v>1156</v>
      </c>
      <c r="N85" s="334"/>
      <c r="AH85" s="374">
        <v>34</v>
      </c>
    </row>
    <row customHeight="1" ht="25.833333333333332">
      <c r="A86" s="1780"/>
      <c r="B86" s="1780"/>
      <c r="D86" s="376"/>
      <c r="E86" s="147" t="s">
        <v>90</v>
      </c>
      <c r="F86" s="2460" t="s">
        <v>1157</v>
      </c>
      <c r="G86" s="2460"/>
      <c r="H86" s="2460"/>
      <c r="I86" s="2460"/>
      <c r="J86" s="2460"/>
      <c r="K86" s="2460"/>
      <c r="L86" s="2460"/>
      <c r="M86" s="297"/>
      <c r="N86" s="334"/>
      <c r="AH86" s="374">
        <v>19</v>
      </c>
    </row>
    <row s="1635" customFormat="1" customHeight="1" ht="31.666666666666668">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Тепловая энергия, поставляемая потребителям ООО "Хуадянь-Тенинская ТЭЦ" </v>
      </c>
      <c r="H87" s="1862"/>
      <c r="I87" s="1739">
        <v>46388</v>
      </c>
      <c r="J87" s="1773">
        <v>46568</v>
      </c>
      <c r="K87" s="1778">
        <v>154708.61</v>
      </c>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32.5">
      <c r="A88" s="1823"/>
      <c r="B88" s="1823"/>
      <c r="C88" s="1687"/>
      <c r="D88" s="344"/>
      <c r="E88" s="1031"/>
      <c r="F88" s="1031"/>
      <c r="G88" s="1031"/>
      <c r="H88" s="2577" t="s">
        <v>429</v>
      </c>
      <c r="I88" s="1739">
        <v>46569</v>
      </c>
      <c r="J88" s="1773">
        <v>46752</v>
      </c>
      <c r="K88" s="1778">
        <v>167103.03</v>
      </c>
      <c r="L88" s="2271" t="s">
        <v>310</v>
      </c>
      <c r="M88" s="2318"/>
      <c r="N88" s="618"/>
      <c r="O88" s="1624"/>
      <c r="P88" s="1624"/>
      <c r="Q88" s="1635"/>
      <c r="R88" s="1635"/>
      <c r="S88" s="1635"/>
      <c r="T88" s="1635"/>
      <c r="U88" s="1635"/>
      <c r="V88" s="1635"/>
      <c r="W88" s="1635"/>
      <c r="X88" s="1635"/>
      <c r="Y88" s="1635"/>
      <c r="Z88" s="1635"/>
      <c r="AA88" s="1635"/>
      <c r="AB88" s="1635"/>
      <c r="AC88" s="1635"/>
      <c r="AD88" s="1635"/>
      <c r="AE88" s="1635"/>
      <c r="AF88" s="1635"/>
      <c r="AG88" s="1635"/>
      <c r="AH88" s="1635">
        <v>0</v>
      </c>
    </row>
    <row s="1635" customFormat="1" customHeight="1" ht="56.25">
      <c r="A89" s="1823"/>
      <c r="B89" s="1823"/>
      <c r="C89" s="1687"/>
      <c r="D89" s="344"/>
      <c r="E89" s="1031"/>
      <c r="F89" s="1031"/>
      <c r="G89" s="1031"/>
      <c r="H89" s="2577" t="s">
        <v>429</v>
      </c>
      <c r="I89" s="1739">
        <v>46753</v>
      </c>
      <c r="J89" s="1773">
        <v>46934</v>
      </c>
      <c r="K89" s="1778">
        <v>189032.23</v>
      </c>
      <c r="L89" s="2271" t="s">
        <v>310</v>
      </c>
      <c r="M89" s="2318"/>
      <c r="N89" s="618"/>
      <c r="O89" s="1624"/>
      <c r="P89" s="1624"/>
      <c r="Q89" s="1635"/>
      <c r="R89" s="1635"/>
      <c r="S89" s="1635"/>
      <c r="T89" s="1635"/>
      <c r="U89" s="1635"/>
      <c r="V89" s="1635"/>
      <c r="W89" s="1635"/>
      <c r="X89" s="1635"/>
      <c r="Y89" s="1635"/>
      <c r="Z89" s="1635"/>
      <c r="AA89" s="1635"/>
      <c r="AB89" s="1635"/>
      <c r="AC89" s="1635"/>
      <c r="AD89" s="1635"/>
      <c r="AE89" s="1635"/>
      <c r="AF89" s="1635"/>
      <c r="AG89" s="1635"/>
      <c r="AH89" s="1635">
        <v>0</v>
      </c>
    </row>
    <row s="1635" customFormat="1" customHeight="1" ht="56.25">
      <c r="A90" s="1823"/>
      <c r="B90" s="1823"/>
      <c r="C90" s="1687"/>
      <c r="D90" s="344"/>
      <c r="E90" s="1031"/>
      <c r="F90" s="1031"/>
      <c r="G90" s="1031"/>
      <c r="H90" s="2577" t="s">
        <v>429</v>
      </c>
      <c r="I90" s="1739">
        <v>46935</v>
      </c>
      <c r="J90" s="1773">
        <v>47118</v>
      </c>
      <c r="K90" s="1778">
        <v>103721.1</v>
      </c>
      <c r="L90" s="2271" t="s">
        <v>310</v>
      </c>
      <c r="M90" s="2318"/>
      <c r="N90" s="618"/>
      <c r="O90" s="1624"/>
      <c r="P90" s="1624"/>
      <c r="Q90" s="1635"/>
      <c r="R90" s="1635"/>
      <c r="S90" s="1635"/>
      <c r="T90" s="1635"/>
      <c r="U90" s="1635"/>
      <c r="V90" s="1635"/>
      <c r="W90" s="1635"/>
      <c r="X90" s="1635"/>
      <c r="Y90" s="1635"/>
      <c r="Z90" s="1635"/>
      <c r="AA90" s="1635"/>
      <c r="AB90" s="1635"/>
      <c r="AC90" s="1635"/>
      <c r="AD90" s="1635"/>
      <c r="AE90" s="1635"/>
      <c r="AF90" s="1635"/>
      <c r="AG90" s="1635"/>
      <c r="AH90" s="1635">
        <v>0</v>
      </c>
    </row>
    <row s="1635" customFormat="1" customHeight="1" ht="56.25">
      <c r="A91" s="1823"/>
      <c r="B91" s="1823"/>
      <c r="C91" s="1687"/>
      <c r="D91" s="344"/>
      <c r="E91" s="1031"/>
      <c r="F91" s="1031"/>
      <c r="G91" s="1031"/>
      <c r="H91" s="2577" t="s">
        <v>429</v>
      </c>
      <c r="I91" s="1739">
        <v>47119</v>
      </c>
      <c r="J91" s="1773">
        <v>47299</v>
      </c>
      <c r="K91" s="1778">
        <v>189032.23</v>
      </c>
      <c r="L91" s="2271" t="s">
        <v>310</v>
      </c>
      <c r="M91" s="2318"/>
      <c r="N91" s="618"/>
      <c r="O91" s="1624"/>
      <c r="P91" s="1624"/>
      <c r="Q91" s="1635"/>
      <c r="R91" s="1635"/>
      <c r="S91" s="1635"/>
      <c r="T91" s="1635"/>
      <c r="U91" s="1635"/>
      <c r="V91" s="1635"/>
      <c r="W91" s="1635"/>
      <c r="X91" s="1635"/>
      <c r="Y91" s="1635"/>
      <c r="Z91" s="1635"/>
      <c r="AA91" s="1635"/>
      <c r="AB91" s="1635"/>
      <c r="AC91" s="1635"/>
      <c r="AD91" s="1635"/>
      <c r="AE91" s="1635"/>
      <c r="AF91" s="1635"/>
      <c r="AG91" s="1635"/>
      <c r="AH91" s="1635">
        <v>0</v>
      </c>
    </row>
    <row s="1635" customFormat="1" customHeight="1" ht="56.25">
      <c r="A92" s="1823"/>
      <c r="B92" s="1823"/>
      <c r="C92" s="1687"/>
      <c r="D92" s="344"/>
      <c r="E92" s="1031"/>
      <c r="F92" s="1031"/>
      <c r="G92" s="1031"/>
      <c r="H92" s="2577" t="s">
        <v>429</v>
      </c>
      <c r="I92" s="1739">
        <v>47300</v>
      </c>
      <c r="J92" s="1773">
        <v>47483</v>
      </c>
      <c r="K92" s="1778">
        <v>117454.27</v>
      </c>
      <c r="L92" s="2271" t="s">
        <v>310</v>
      </c>
      <c r="M92" s="2318"/>
      <c r="N92" s="618"/>
      <c r="O92" s="1624"/>
      <c r="P92" s="1624"/>
      <c r="Q92" s="1635"/>
      <c r="R92" s="1635"/>
      <c r="S92" s="1635"/>
      <c r="T92" s="1635"/>
      <c r="U92" s="1635"/>
      <c r="V92" s="1635"/>
      <c r="W92" s="1635"/>
      <c r="X92" s="1635"/>
      <c r="Y92" s="1635"/>
      <c r="Z92" s="1635"/>
      <c r="AA92" s="1635"/>
      <c r="AB92" s="1635"/>
      <c r="AC92" s="1635"/>
      <c r="AD92" s="1635"/>
      <c r="AE92" s="1635"/>
      <c r="AF92" s="1635"/>
      <c r="AG92" s="1635"/>
      <c r="AH92" s="1635">
        <v>0</v>
      </c>
    </row>
    <row s="1635" customFormat="1" customHeight="1" ht="56.25">
      <c r="A93" s="1823"/>
      <c r="B93" s="1823"/>
      <c r="C93" s="1687"/>
      <c r="D93" s="344"/>
      <c r="E93" s="1031"/>
      <c r="F93" s="1031"/>
      <c r="G93" s="1031"/>
      <c r="H93" s="2577" t="s">
        <v>429</v>
      </c>
      <c r="I93" s="1739">
        <v>47484</v>
      </c>
      <c r="J93" s="1773">
        <v>47664</v>
      </c>
      <c r="K93" s="1778">
        <v>208639.49</v>
      </c>
      <c r="L93" s="2271" t="s">
        <v>310</v>
      </c>
      <c r="M93" s="2318"/>
      <c r="N93" s="618"/>
      <c r="O93" s="1624"/>
      <c r="P93" s="1624"/>
      <c r="Q93" s="1635"/>
      <c r="R93" s="1635"/>
      <c r="S93" s="1635"/>
      <c r="T93" s="1635"/>
      <c r="U93" s="1635"/>
      <c r="V93" s="1635"/>
      <c r="W93" s="1635"/>
      <c r="X93" s="1635"/>
      <c r="Y93" s="1635"/>
      <c r="Z93" s="1635"/>
      <c r="AA93" s="1635"/>
      <c r="AB93" s="1635"/>
      <c r="AC93" s="1635"/>
      <c r="AD93" s="1635"/>
      <c r="AE93" s="1635"/>
      <c r="AF93" s="1635"/>
      <c r="AG93" s="1635"/>
      <c r="AH93" s="1635">
        <v>0</v>
      </c>
    </row>
    <row s="1635" customFormat="1" customHeight="1" ht="56.25">
      <c r="A94" s="1823"/>
      <c r="B94" s="1823"/>
      <c r="C94" s="1687"/>
      <c r="D94" s="344"/>
      <c r="E94" s="1031"/>
      <c r="F94" s="1031"/>
      <c r="G94" s="1031"/>
      <c r="H94" s="2577" t="s">
        <v>429</v>
      </c>
      <c r="I94" s="1739">
        <v>47665</v>
      </c>
      <c r="J94" s="1773">
        <v>47848</v>
      </c>
      <c r="K94" s="1778">
        <v>114479.51</v>
      </c>
      <c r="L94" s="2271" t="s">
        <v>310</v>
      </c>
      <c r="M94" s="2318"/>
      <c r="N94" s="618"/>
      <c r="O94" s="1624"/>
      <c r="P94" s="1624"/>
      <c r="Q94" s="1635"/>
      <c r="R94" s="1635"/>
      <c r="S94" s="1635"/>
      <c r="T94" s="1635"/>
      <c r="U94" s="1635"/>
      <c r="V94" s="1635"/>
      <c r="W94" s="1635"/>
      <c r="X94" s="1635"/>
      <c r="Y94" s="1635"/>
      <c r="Z94" s="1635"/>
      <c r="AA94" s="1635"/>
      <c r="AB94" s="1635"/>
      <c r="AC94" s="1635"/>
      <c r="AD94" s="1635"/>
      <c r="AE94" s="1635"/>
      <c r="AF94" s="1635"/>
      <c r="AG94" s="1635"/>
      <c r="AH94" s="1635">
        <v>0</v>
      </c>
    </row>
    <row s="1635" customFormat="1" customHeight="1" ht="56.25">
      <c r="A95" s="1823"/>
      <c r="B95" s="1823"/>
      <c r="C95" s="1687"/>
      <c r="D95" s="344"/>
      <c r="E95" s="1031"/>
      <c r="F95" s="1031"/>
      <c r="G95" s="1031"/>
      <c r="H95" s="2577" t="s">
        <v>429</v>
      </c>
      <c r="I95" s="1739">
        <v>47849</v>
      </c>
      <c r="J95" s="1773">
        <v>48029</v>
      </c>
      <c r="K95" s="1778">
        <v>208639.49</v>
      </c>
      <c r="L95" s="2271" t="s">
        <v>310</v>
      </c>
      <c r="M95" s="2318"/>
      <c r="N95" s="618"/>
      <c r="O95" s="1624"/>
      <c r="P95" s="1624"/>
      <c r="Q95" s="1635"/>
      <c r="R95" s="1635"/>
      <c r="S95" s="1635"/>
      <c r="T95" s="1635"/>
      <c r="U95" s="1635"/>
      <c r="V95" s="1635"/>
      <c r="W95" s="1635"/>
      <c r="X95" s="1635"/>
      <c r="Y95" s="1635"/>
      <c r="Z95" s="1635"/>
      <c r="AA95" s="1635"/>
      <c r="AB95" s="1635"/>
      <c r="AC95" s="1635"/>
      <c r="AD95" s="1635"/>
      <c r="AE95" s="1635"/>
      <c r="AF95" s="1635"/>
      <c r="AG95" s="1635"/>
      <c r="AH95" s="1635">
        <v>0</v>
      </c>
    </row>
    <row s="1635" customFormat="1" customHeight="1" ht="56.25">
      <c r="A96" s="1823"/>
      <c r="B96" s="1823"/>
      <c r="C96" s="1687"/>
      <c r="D96" s="344"/>
      <c r="E96" s="1031"/>
      <c r="F96" s="1031"/>
      <c r="G96" s="1031"/>
      <c r="H96" s="2577" t="s">
        <v>429</v>
      </c>
      <c r="I96" s="1739">
        <v>48030</v>
      </c>
      <c r="J96" s="1773">
        <v>48213</v>
      </c>
      <c r="K96" s="1778">
        <v>132000.93</v>
      </c>
      <c r="L96" s="2271" t="s">
        <v>310</v>
      </c>
      <c r="M96" s="2318"/>
      <c r="N96" s="618"/>
      <c r="O96" s="1624"/>
      <c r="P96" s="1624"/>
      <c r="Q96" s="1635"/>
      <c r="R96" s="1635"/>
      <c r="S96" s="1635"/>
      <c r="T96" s="1635"/>
      <c r="U96" s="1635"/>
      <c r="V96" s="1635"/>
      <c r="W96" s="1635"/>
      <c r="X96" s="1635"/>
      <c r="Y96" s="1635"/>
      <c r="Z96" s="1635"/>
      <c r="AA96" s="1635"/>
      <c r="AB96" s="1635"/>
      <c r="AC96" s="1635"/>
      <c r="AD96" s="1635"/>
      <c r="AE96" s="1635"/>
      <c r="AF96" s="1635"/>
      <c r="AG96" s="1635"/>
      <c r="AH96" s="1635">
        <v>0</v>
      </c>
    </row>
    <row s="1635" customFormat="1" customHeight="1" ht="18.75">
      <c r="A97" s="1780"/>
      <c r="B97" s="1780"/>
      <c r="C97" s="369" t="s">
        <v>1149</v>
      </c>
      <c r="D97" s="2462"/>
      <c r="E97" s="2204"/>
      <c r="F97" s="2383"/>
      <c r="G97" s="2427"/>
      <c r="H97" s="1500"/>
      <c r="I97" s="651" t="s">
        <v>1148</v>
      </c>
      <c r="J97" s="571"/>
      <c r="K97" s="1500"/>
      <c r="L97" s="214"/>
      <c r="M97" s="2170"/>
      <c r="N97" s="334"/>
      <c r="O97" s="1624"/>
      <c r="P97" s="1624"/>
      <c r="AH97" s="1631">
        <v>0</v>
      </c>
    </row>
    <row s="1635" customFormat="1" customHeight="1" ht="0.75">
      <c r="A98" s="1780"/>
      <c r="B98" s="1780"/>
      <c r="C98" s="369" t="s">
        <v>1158</v>
      </c>
      <c r="D98" s="2462"/>
      <c r="E98" s="2204"/>
      <c r="F98" s="2383"/>
      <c r="G98" s="400"/>
      <c r="H98" s="1500"/>
      <c r="I98" s="651"/>
      <c r="J98" s="571"/>
      <c r="K98" s="1500"/>
      <c r="L98" s="214"/>
      <c r="M98" s="2170"/>
      <c r="N98" s="334"/>
      <c r="O98" s="1624"/>
      <c r="P98" s="1624"/>
      <c r="AH98" s="1631">
        <v>0</v>
      </c>
    </row>
    <row s="1635" customFormat="1" customHeight="1" ht="45" hidden="1">
      <c r="A99" s="1780" t="s">
        <v>167</v>
      </c>
      <c r="B99" s="1780" t="s">
        <v>168</v>
      </c>
      <c r="C99" s="369"/>
      <c r="D99" s="2462"/>
      <c r="E99" s="2204"/>
      <c r="F99" s="2383" t="str">
        <f>INDEX(PT_DIFFERENTIATION_VTAR,MATCH(A99,PT_DIFFERENTIATION_VTAR_ID,0))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9" s="2427" t="str">
        <f>INDEX(PT_DIFFERENTIATION_NTAR,MATCH(B99,PT_DIFFERENTIATION_NTAR_ID,0))</f>
        <v/>
      </c>
      <c r="H99" s="1862"/>
      <c r="I99" s="1739"/>
      <c r="J99" s="1773"/>
      <c r="K99" s="1778"/>
      <c r="L99" s="1862" t="s">
        <v>310</v>
      </c>
      <c r="M99" s="217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186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45" hidden="1">
      <c r="A102" s="1780" t="s">
        <v>173</v>
      </c>
      <c r="B102" s="1780" t="s">
        <v>174</v>
      </c>
      <c r="C102" s="369"/>
      <c r="D102" s="2462"/>
      <c r="E102" s="2204"/>
      <c r="F102" s="2383"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45" hidden="1">
      <c r="A105" s="1780" t="s">
        <v>179</v>
      </c>
      <c r="B105" s="1780" t="s">
        <v>180</v>
      </c>
      <c r="C105" s="369"/>
      <c r="D105" s="2462"/>
      <c r="E105" s="2204"/>
      <c r="F105" s="2383" t="str">
        <f>INDEX(PT_DIFFERENTIATION_VTAR,MATCH(A105,PT_DIFFERENTIATION_VTAR_ID,0))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185</v>
      </c>
      <c r="B108" s="1780" t="s">
        <v>186</v>
      </c>
      <c r="C108" s="369"/>
      <c r="D108" s="2462"/>
      <c r="E108" s="2204"/>
      <c r="F108" s="2383" t="str">
        <f>INDEX(PT_DIFFERENTIATION_VTAR,MATCH(A108,PT_DIFFERENTIATION_VTAR_ID,0))</f>
        <v>Тарифы на услуги по передаче тепловой энергии</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191</v>
      </c>
      <c r="B111" s="1780" t="s">
        <v>192</v>
      </c>
      <c r="C111" s="369"/>
      <c r="D111" s="2462"/>
      <c r="E111" s="2204"/>
      <c r="F111" s="2383" t="str">
        <f>INDEX(PT_DIFFERENTIATION_VTAR,MATCH(A111,PT_DIFFERENTIATION_VTAR_ID,0))</f>
        <v>Тарифы на услуги по передаче теплоносителя</v>
      </c>
      <c r="G111" s="2427" t="str">
        <f>INDEX(PT_DIFFERENTIATION_NTAR,MATCH(B111,PT_DIFFERENTIATION_NTAR_ID,0))</f>
        <v/>
      </c>
      <c r="H111" s="1862"/>
      <c r="I111" s="1739"/>
      <c r="J111" s="1773"/>
      <c r="K111" s="1778"/>
      <c r="L111" s="1862" t="s">
        <v>310</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197</v>
      </c>
      <c r="B114" s="1780" t="s">
        <v>198</v>
      </c>
      <c r="C114" s="369"/>
      <c r="D114" s="2462"/>
      <c r="E114" s="2204"/>
      <c r="F114" s="2383" t="str">
        <f>INDEX(PT_DIFFERENTIATION_VTAR,MATCH(A114,PT_DIFFERENTIATION_VTAR_ID,0))</f>
        <v>Плата за услуги по поддержанию резервной тепловой мощности при отсутствии потребления тепловой энергии</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203</v>
      </c>
      <c r="B117" s="1780" t="s">
        <v>204</v>
      </c>
      <c r="C117" s="369"/>
      <c r="D117" s="2462"/>
      <c r="E117" s="2204"/>
      <c r="F117" s="2383" t="str">
        <f>INDEX(PT_DIFFERENTIATION_VTAR,MATCH(A117,PT_DIFFERENTIATION_VTAR_ID,0))</f>
        <v>Плата за подключение (технологическое присоединение) к системе теплоснабжения</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209</v>
      </c>
      <c r="B120" s="1780" t="s">
        <v>210</v>
      </c>
      <c r="C120" s="369"/>
      <c r="D120" s="2462"/>
      <c r="E120" s="2204"/>
      <c r="F120" s="2383" t="str">
        <f>INDEX(PT_DIFFERENTIATION_VTAR,MATCH(A120,PT_DIFFERENTIATION_VTAR_ID,0))</f>
        <v>Плата за подключение (технологическое присоединение) к системе теплоснабжения (индивидуальная)</v>
      </c>
      <c r="G120" s="2427" t="str">
        <f>INDEX(PT_DIFFERENTIATION_NTAR,MATCH(B120,PT_DIFFERENTIATION_NTAR_ID,0))</f>
        <v/>
      </c>
      <c r="H120" s="1989"/>
      <c r="I120" s="1739"/>
      <c r="J120" s="1773"/>
      <c r="K120" s="1778"/>
      <c r="L120" s="1989" t="s">
        <v>310</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229</v>
      </c>
      <c r="B123" s="1780" t="s">
        <v>230</v>
      </c>
      <c r="C123" s="369"/>
      <c r="D123" s="2462"/>
      <c r="E123" s="2204"/>
      <c r="F123" s="2383" t="str">
        <f>INDEX(PT_DIFFERENTIATION_VTAR,MATCH(A123,PT_DIFFERENTIATION_VTAR_ID,0))</f>
        <v>Тариф на питьевую воду (питьевое водоснабжение)</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234</v>
      </c>
      <c r="B126" s="1780" t="s">
        <v>235</v>
      </c>
      <c r="C126" s="369"/>
      <c r="D126" s="2462"/>
      <c r="E126" s="2204"/>
      <c r="F126" s="2383" t="str">
        <f>INDEX(PT_DIFFERENTIATION_VTAR,MATCH(A126,PT_DIFFERENTIATION_VTAR_ID,0))</f>
        <v>Тариф на техническую воду</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239</v>
      </c>
      <c r="B129" s="1780" t="s">
        <v>240</v>
      </c>
      <c r="C129" s="369"/>
      <c r="D129" s="2462"/>
      <c r="E129" s="2204"/>
      <c r="F129" s="2383" t="str">
        <f>INDEX(PT_DIFFERENTIATION_VTAR,MATCH(A129,PT_DIFFERENTIATION_VTAR_ID,0))</f>
        <v>Тариф на транспортировку воды</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244</v>
      </c>
      <c r="B132" s="1780" t="s">
        <v>245</v>
      </c>
      <c r="C132" s="369"/>
      <c r="D132" s="2462"/>
      <c r="E132" s="2204"/>
      <c r="F132" s="2383" t="str">
        <f>INDEX(PT_DIFFERENTIATION_VTAR,MATCH(A132,PT_DIFFERENTIATION_VTAR_ID,0))</f>
        <v>Тариф на подвоз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249</v>
      </c>
      <c r="B135" s="1780" t="s">
        <v>250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холодного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254</v>
      </c>
      <c r="B138" s="1780" t="s">
        <v>255</v>
      </c>
      <c r="C138" s="369"/>
      <c r="D138" s="2462"/>
      <c r="E138" s="2204"/>
      <c r="F138" s="2383" t="str">
        <f>INDEX(PT_DIFFERENTIATION_VTAR,MATCH(A138,PT_DIFFERENTIATION_VTAR_ID,0))</f>
        <v>Тариф на горячую воду (горячее водоснабжение)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259</v>
      </c>
      <c r="B141" s="1780" t="s">
        <v>260</v>
      </c>
      <c r="C141" s="369"/>
      <c r="D141" s="2462"/>
      <c r="E141" s="2204"/>
      <c r="F141" s="2383" t="str">
        <f>INDEX(PT_DIFFERENTIATION_VTAR,MATCH(A141,PT_DIFFERENTIATION_VTAR_ID,0))</f>
        <v>Тариф на транспортировку горячей воды</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264</v>
      </c>
      <c r="B144" s="1780" t="s">
        <v>265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горячего водоснабжения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0.75" hidden="1">
      <c r="A146" s="1780"/>
      <c r="B146" s="1780"/>
      <c r="C146" s="369" t="s">
        <v>1158</v>
      </c>
      <c r="D146" s="2462"/>
      <c r="E146" s="2204"/>
      <c r="F146" s="2383"/>
      <c r="G146" s="400"/>
      <c r="H146" s="1500"/>
      <c r="I146" s="651"/>
      <c r="J146" s="571"/>
      <c r="K146" s="1500"/>
      <c r="L146" s="214"/>
      <c r="M146" s="341"/>
      <c r="N146" s="334"/>
      <c r="O146" s="1624"/>
      <c r="P146" s="1624"/>
      <c r="AH146" s="1631">
        <v>0</v>
      </c>
    </row>
    <row s="1635" customFormat="1" customHeight="1" ht="18.75" hidden="1">
      <c r="A147" s="1780" t="s">
        <v>269</v>
      </c>
      <c r="B147" s="1780" t="s">
        <v>270</v>
      </c>
      <c r="C147" s="369"/>
      <c r="D147" s="2462"/>
      <c r="E147" s="2204"/>
      <c r="F147" s="2383" t="str">
        <f>INDEX(PT_DIFFERENTIATION_VTAR,MATCH(A147,PT_DIFFERENTIATION_VTAR_ID,0))</f>
        <v>Тариф на водоотведение</v>
      </c>
      <c r="G147" s="2427" t="str">
        <f>INDEX(PT_DIFFERENTIATION_NTAR,MATCH(B147,PT_DIFFERENTIATION_NTAR_ID,0))</f>
        <v/>
      </c>
      <c r="H147" s="1862"/>
      <c r="I147" s="1739"/>
      <c r="J147" s="1773"/>
      <c r="K147" s="1778"/>
      <c r="L147" s="1862" t="s">
        <v>310</v>
      </c>
      <c r="M147" s="341"/>
      <c r="N147" s="334"/>
      <c r="O147" s="1624"/>
      <c r="P147" s="1624"/>
      <c r="AH147" s="1631">
        <v>0</v>
      </c>
    </row>
    <row s="1635" customFormat="1" customHeight="1" ht="18.75" hidden="1">
      <c r="A148" s="1780"/>
      <c r="B148" s="1780"/>
      <c r="C148" s="369" t="s">
        <v>1149</v>
      </c>
      <c r="D148" s="2462"/>
      <c r="E148" s="2204"/>
      <c r="F148" s="2383"/>
      <c r="G148" s="2427"/>
      <c r="H148" s="1500"/>
      <c r="I148" s="651" t="s">
        <v>1148</v>
      </c>
      <c r="J148" s="571"/>
      <c r="K148" s="1500"/>
      <c r="L148" s="214"/>
      <c r="M148" s="341"/>
      <c r="N148" s="334"/>
      <c r="O148" s="1624"/>
      <c r="P148" s="1624"/>
      <c r="AH148" s="1631">
        <v>0</v>
      </c>
    </row>
    <row s="1635" customFormat="1" customHeight="1" ht="0.75" hidden="1">
      <c r="A149" s="1780"/>
      <c r="B149" s="1780"/>
      <c r="C149" s="369" t="s">
        <v>1158</v>
      </c>
      <c r="D149" s="2462"/>
      <c r="E149" s="2204"/>
      <c r="F149" s="2383"/>
      <c r="G149" s="400"/>
      <c r="H149" s="1500"/>
      <c r="I149" s="651"/>
      <c r="J149" s="571"/>
      <c r="K149" s="1500"/>
      <c r="L149" s="214"/>
      <c r="M149" s="341"/>
      <c r="N149" s="334"/>
      <c r="O149" s="1624"/>
      <c r="P149" s="1624"/>
      <c r="AH149" s="1631">
        <v>0</v>
      </c>
    </row>
    <row s="1635" customFormat="1" customHeight="1" ht="18.75" hidden="1">
      <c r="A150" s="1780" t="s">
        <v>274</v>
      </c>
      <c r="B150" s="1780" t="s">
        <v>275</v>
      </c>
      <c r="C150" s="369"/>
      <c r="D150" s="2462"/>
      <c r="E150" s="2204"/>
      <c r="F150" s="2383" t="str">
        <f>INDEX(PT_DIFFERENTIATION_VTAR,MATCH(A150,PT_DIFFERENTIATION_VTAR_ID,0))</f>
        <v>Тариф на транспортировку сточных вод</v>
      </c>
      <c r="G150" s="2427" t="str">
        <f>INDEX(PT_DIFFERENTIATION_NTAR,MATCH(B150,PT_DIFFERENTIATION_NTAR_ID,0))</f>
        <v/>
      </c>
      <c r="H150" s="1862"/>
      <c r="I150" s="1739"/>
      <c r="J150" s="1773"/>
      <c r="K150" s="1778"/>
      <c r="L150" s="1862" t="s">
        <v>310</v>
      </c>
      <c r="M150" s="341"/>
      <c r="N150" s="334"/>
      <c r="O150" s="1624"/>
      <c r="P150" s="1624"/>
      <c r="AH150" s="1631">
        <v>0</v>
      </c>
    </row>
    <row s="1635" customFormat="1" customHeight="1" ht="18.75" hidden="1">
      <c r="A151" s="1780"/>
      <c r="B151" s="1780"/>
      <c r="C151" s="369" t="s">
        <v>1149</v>
      </c>
      <c r="D151" s="2462"/>
      <c r="E151" s="2204"/>
      <c r="F151" s="2383"/>
      <c r="G151" s="2427"/>
      <c r="H151" s="1500"/>
      <c r="I151" s="651" t="s">
        <v>1148</v>
      </c>
      <c r="J151" s="571"/>
      <c r="K151" s="1500"/>
      <c r="L151" s="214"/>
      <c r="M151" s="341"/>
      <c r="N151" s="334"/>
      <c r="O151" s="1624"/>
      <c r="P151" s="1624"/>
      <c r="AH151" s="1631">
        <v>0</v>
      </c>
    </row>
    <row s="1635" customFormat="1" customHeight="1" ht="0.75" hidden="1">
      <c r="A152" s="1780"/>
      <c r="B152" s="1780"/>
      <c r="C152" s="369" t="s">
        <v>1158</v>
      </c>
      <c r="D152" s="2462"/>
      <c r="E152" s="2204"/>
      <c r="F152" s="2383"/>
      <c r="G152" s="400"/>
      <c r="H152" s="1500"/>
      <c r="I152" s="651"/>
      <c r="J152" s="571"/>
      <c r="K152" s="1500"/>
      <c r="L152" s="214"/>
      <c r="M152" s="341"/>
      <c r="N152" s="334"/>
      <c r="O152" s="1624"/>
      <c r="P152" s="1624"/>
      <c r="AH152" s="1631">
        <v>0</v>
      </c>
    </row>
    <row s="1635" customFormat="1" customHeight="1" ht="18.75" hidden="1">
      <c r="A153" s="1780" t="s">
        <v>279</v>
      </c>
      <c r="B153" s="1780" t="s">
        <v>280</v>
      </c>
      <c r="C153" s="369"/>
      <c r="D153" s="2462"/>
      <c r="E153" s="2204"/>
      <c r="F153" s="2383" t="str">
        <f>INDEX(PT_DIFFERENTIATION_VTAR,MATCH(A153,PT_DIFFERENTIATION_VTAR_ID,0))</f>
        <v>Тариф на подключение (технологическое присоединение) к централизованной системе водоотведения</v>
      </c>
      <c r="G153" s="2427" t="str">
        <f>INDEX(PT_DIFFERENTIATION_NTAR,MATCH(B153,PT_DIFFERENTIATION_NTAR_ID,0))</f>
        <v/>
      </c>
      <c r="H153" s="1862"/>
      <c r="I153" s="1739"/>
      <c r="J153" s="1773"/>
      <c r="K153" s="1778"/>
      <c r="L153" s="1862" t="s">
        <v>310</v>
      </c>
      <c r="M153" s="341"/>
      <c r="N153" s="334"/>
      <c r="O153" s="1624"/>
      <c r="P153" s="1624"/>
      <c r="AH153" s="1631">
        <v>0</v>
      </c>
    </row>
    <row s="1635" customFormat="1" customHeight="1" ht="18.75" hidden="1">
      <c r="A154" s="1780"/>
      <c r="B154" s="1780"/>
      <c r="C154" s="369" t="s">
        <v>1149</v>
      </c>
      <c r="D154" s="2462"/>
      <c r="E154" s="2204"/>
      <c r="F154" s="2383"/>
      <c r="G154" s="2427"/>
      <c r="H154" s="1500"/>
      <c r="I154" s="651" t="s">
        <v>1148</v>
      </c>
      <c r="J154" s="571"/>
      <c r="K154" s="1500"/>
      <c r="L154" s="214"/>
      <c r="M154" s="341"/>
      <c r="N154" s="334"/>
      <c r="O154" s="1624"/>
      <c r="P154" s="1624"/>
      <c r="AH154" s="1631">
        <v>0</v>
      </c>
    </row>
    <row s="1635" customFormat="1" customHeight="1" ht="1.05">
      <c r="A155" s="1780"/>
      <c r="B155" s="1780"/>
      <c r="C155" s="369" t="s">
        <v>1158</v>
      </c>
      <c r="D155" s="2462"/>
      <c r="E155" s="2204"/>
      <c r="F155" s="2383"/>
      <c r="G155" s="400"/>
      <c r="H155" s="1500"/>
      <c r="I155" s="651"/>
      <c r="J155" s="571"/>
      <c r="K155" s="1500"/>
      <c r="L155" s="214"/>
      <c r="M155" s="341"/>
      <c r="N155" s="334"/>
      <c r="O155" s="1624"/>
      <c r="P155" s="1624"/>
      <c r="AH155" s="1631">
        <v>1</v>
      </c>
    </row>
    <row customHeight="1" ht="19.95">
      <c r="A156" s="1780"/>
      <c r="B156" s="1780"/>
      <c r="D156" s="376"/>
      <c r="E156" s="147" t="s">
        <v>91</v>
      </c>
      <c r="F156"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6" s="2460"/>
      <c r="H156" s="2460"/>
      <c r="I156" s="2460"/>
      <c r="J156" s="2460"/>
      <c r="K156" s="2460"/>
      <c r="L156" s="2460"/>
      <c r="M156" s="297"/>
      <c r="N156" s="334"/>
      <c r="AH156" s="374">
        <v>19</v>
      </c>
    </row>
    <row s="1635" customFormat="1" customHeight="1" ht="60.75">
      <c r="A157" s="1780" t="s">
        <v>157</v>
      </c>
      <c r="B157" s="1780" t="s">
        <v>158</v>
      </c>
      <c r="C157" s="369"/>
      <c r="D157" s="2462"/>
      <c r="E157" s="2204"/>
      <c r="F157" s="2383" t="str">
        <f>INDEX(PT_DIFFERENTIATION_VTAR,MATCH(A157,PT_DIFFERENTIATION_VTAR_ID,0))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7" s="2427" t="str">
        <f>INDEX(PT_DIFFERENTIATION_NTAR,MATCH(B157,PT_DIFFERENTIATION_NTAR_ID,0))</f>
        <v>Тепловая энергия, поставляемая потребителям ООО "Хуадянь-Тенинская ТЭЦ" </v>
      </c>
      <c r="H157" s="1862"/>
      <c r="I157" s="1739">
        <v>46388</v>
      </c>
      <c r="J157" s="1773">
        <v>46568</v>
      </c>
      <c r="K157" s="1778">
        <v>119.64257</v>
      </c>
      <c r="L157" s="1862" t="s">
        <v>310</v>
      </c>
      <c r="M15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7" s="334"/>
      <c r="O157" s="1624"/>
      <c r="P157" s="1624"/>
      <c r="AH157" s="1631">
        <v>0</v>
      </c>
    </row>
    <row s="1635" customFormat="1" customHeight="1" ht="56.25">
      <c r="A158" s="1823"/>
      <c r="B158" s="1823"/>
      <c r="C158" s="1687"/>
      <c r="D158" s="344"/>
      <c r="E158" s="1031"/>
      <c r="F158" s="1031"/>
      <c r="G158" s="1031"/>
      <c r="H158" s="2577" t="s">
        <v>429</v>
      </c>
      <c r="I158" s="1739">
        <v>46569</v>
      </c>
      <c r="J158" s="1773">
        <v>46752</v>
      </c>
      <c r="K158" s="1778">
        <v>65.64732</v>
      </c>
      <c r="L158" s="2271" t="s">
        <v>310</v>
      </c>
      <c r="M158" s="2318"/>
      <c r="N158" s="618"/>
      <c r="O158" s="1624"/>
      <c r="P158" s="1624"/>
      <c r="Q158" s="1635"/>
      <c r="R158" s="1635"/>
      <c r="S158" s="1635"/>
      <c r="T158" s="1635"/>
      <c r="U158" s="1635"/>
      <c r="V158" s="1635"/>
      <c r="W158" s="1635"/>
      <c r="X158" s="1635"/>
      <c r="Y158" s="1635"/>
      <c r="Z158" s="1635"/>
      <c r="AA158" s="1635"/>
      <c r="AB158" s="1635"/>
      <c r="AC158" s="1635"/>
      <c r="AD158" s="1635"/>
      <c r="AE158" s="1635"/>
      <c r="AF158" s="1635"/>
      <c r="AG158" s="1635"/>
      <c r="AH158" s="1635">
        <v>0</v>
      </c>
    </row>
    <row s="1635" customFormat="1" customHeight="1" ht="56.25">
      <c r="A159" s="1823"/>
      <c r="B159" s="1823"/>
      <c r="C159" s="1687"/>
      <c r="D159" s="344"/>
      <c r="E159" s="1031"/>
      <c r="F159" s="1031"/>
      <c r="G159" s="1031"/>
      <c r="H159" s="2577" t="s">
        <v>429</v>
      </c>
      <c r="I159" s="1739">
        <v>46753</v>
      </c>
      <c r="J159" s="1773">
        <v>46934</v>
      </c>
      <c r="K159" s="1778">
        <v>119.64257</v>
      </c>
      <c r="L159" s="2271" t="s">
        <v>310</v>
      </c>
      <c r="M159" s="2318"/>
      <c r="N159" s="618"/>
      <c r="O159" s="1624"/>
      <c r="P159" s="1624"/>
      <c r="Q159" s="1635"/>
      <c r="R159" s="1635"/>
      <c r="S159" s="1635"/>
      <c r="T159" s="1635"/>
      <c r="U159" s="1635"/>
      <c r="V159" s="1635"/>
      <c r="W159" s="1635"/>
      <c r="X159" s="1635"/>
      <c r="Y159" s="1635"/>
      <c r="Z159" s="1635"/>
      <c r="AA159" s="1635"/>
      <c r="AB159" s="1635"/>
      <c r="AC159" s="1635"/>
      <c r="AD159" s="1635"/>
      <c r="AE159" s="1635"/>
      <c r="AF159" s="1635"/>
      <c r="AG159" s="1635"/>
      <c r="AH159" s="1635">
        <v>0</v>
      </c>
    </row>
    <row s="1635" customFormat="1" customHeight="1" ht="56.25">
      <c r="A160" s="1823"/>
      <c r="B160" s="1823"/>
      <c r="C160" s="1687"/>
      <c r="D160" s="344"/>
      <c r="E160" s="1031"/>
      <c r="F160" s="1031"/>
      <c r="G160" s="1031"/>
      <c r="H160" s="2577" t="s">
        <v>429</v>
      </c>
      <c r="I160" s="1739">
        <v>46935</v>
      </c>
      <c r="J160" s="1773">
        <v>47118</v>
      </c>
      <c r="K160" s="1778">
        <v>65.64732</v>
      </c>
      <c r="L160" s="2271" t="s">
        <v>310</v>
      </c>
      <c r="M160" s="2318"/>
      <c r="N160" s="618"/>
      <c r="O160" s="1624"/>
      <c r="P160" s="1624"/>
      <c r="Q160" s="1635"/>
      <c r="R160" s="1635"/>
      <c r="S160" s="1635"/>
      <c r="T160" s="1635"/>
      <c r="U160" s="1635"/>
      <c r="V160" s="1635"/>
      <c r="W160" s="1635"/>
      <c r="X160" s="1635"/>
      <c r="Y160" s="1635"/>
      <c r="Z160" s="1635"/>
      <c r="AA160" s="1635"/>
      <c r="AB160" s="1635"/>
      <c r="AC160" s="1635"/>
      <c r="AD160" s="1635"/>
      <c r="AE160" s="1635"/>
      <c r="AF160" s="1635"/>
      <c r="AG160" s="1635"/>
      <c r="AH160" s="1635">
        <v>0</v>
      </c>
    </row>
    <row s="1635" customFormat="1" customHeight="1" ht="56.25">
      <c r="A161" s="1823"/>
      <c r="B161" s="1823"/>
      <c r="C161" s="1687"/>
      <c r="D161" s="344"/>
      <c r="E161" s="1031"/>
      <c r="F161" s="1031"/>
      <c r="G161" s="1031"/>
      <c r="H161" s="2577" t="s">
        <v>429</v>
      </c>
      <c r="I161" s="1739">
        <v>47119</v>
      </c>
      <c r="J161" s="1773">
        <v>47299</v>
      </c>
      <c r="K161" s="1778">
        <v>119.64257</v>
      </c>
      <c r="L161" s="2271" t="s">
        <v>310</v>
      </c>
      <c r="M161" s="2318"/>
      <c r="N161" s="618"/>
      <c r="O161" s="1624"/>
      <c r="P161" s="1624"/>
      <c r="Q161" s="1635"/>
      <c r="R161" s="1635"/>
      <c r="S161" s="1635"/>
      <c r="T161" s="1635"/>
      <c r="U161" s="1635"/>
      <c r="V161" s="1635"/>
      <c r="W161" s="1635"/>
      <c r="X161" s="1635"/>
      <c r="Y161" s="1635"/>
      <c r="Z161" s="1635"/>
      <c r="AA161" s="1635"/>
      <c r="AB161" s="1635"/>
      <c r="AC161" s="1635"/>
      <c r="AD161" s="1635"/>
      <c r="AE161" s="1635"/>
      <c r="AF161" s="1635"/>
      <c r="AG161" s="1635"/>
      <c r="AH161" s="1635">
        <v>0</v>
      </c>
    </row>
    <row s="1635" customFormat="1" customHeight="1" ht="56.25">
      <c r="A162" s="1823"/>
      <c r="B162" s="1823"/>
      <c r="C162" s="1687"/>
      <c r="D162" s="344"/>
      <c r="E162" s="1031"/>
      <c r="F162" s="1031"/>
      <c r="G162" s="1031"/>
      <c r="H162" s="2577" t="s">
        <v>429</v>
      </c>
      <c r="I162" s="1739">
        <v>47300</v>
      </c>
      <c r="J162" s="1773">
        <v>47483</v>
      </c>
      <c r="K162" s="1778">
        <v>65.64732</v>
      </c>
      <c r="L162" s="2271" t="s">
        <v>310</v>
      </c>
      <c r="M162" s="2318"/>
      <c r="N162" s="618"/>
      <c r="O162" s="1624"/>
      <c r="P162" s="1624"/>
      <c r="Q162" s="1635"/>
      <c r="R162" s="1635"/>
      <c r="S162" s="1635"/>
      <c r="T162" s="1635"/>
      <c r="U162" s="1635"/>
      <c r="V162" s="1635"/>
      <c r="W162" s="1635"/>
      <c r="X162" s="1635"/>
      <c r="Y162" s="1635"/>
      <c r="Z162" s="1635"/>
      <c r="AA162" s="1635"/>
      <c r="AB162" s="1635"/>
      <c r="AC162" s="1635"/>
      <c r="AD162" s="1635"/>
      <c r="AE162" s="1635"/>
      <c r="AF162" s="1635"/>
      <c r="AG162" s="1635"/>
      <c r="AH162" s="1635">
        <v>0</v>
      </c>
    </row>
    <row s="1635" customFormat="1" customHeight="1" ht="56.25">
      <c r="A163" s="1823"/>
      <c r="B163" s="1823"/>
      <c r="C163" s="1687"/>
      <c r="D163" s="344"/>
      <c r="E163" s="1031"/>
      <c r="F163" s="1031"/>
      <c r="G163" s="1031"/>
      <c r="H163" s="2577" t="s">
        <v>429</v>
      </c>
      <c r="I163" s="1739">
        <v>47484</v>
      </c>
      <c r="J163" s="1773">
        <v>47664</v>
      </c>
      <c r="K163" s="1778">
        <v>119.64257</v>
      </c>
      <c r="L163" s="2271" t="s">
        <v>310</v>
      </c>
      <c r="M163" s="2318"/>
      <c r="N163" s="618"/>
      <c r="O163" s="1624"/>
      <c r="P163" s="1624"/>
      <c r="Q163" s="1635"/>
      <c r="R163" s="1635"/>
      <c r="S163" s="1635"/>
      <c r="T163" s="1635"/>
      <c r="U163" s="1635"/>
      <c r="V163" s="1635"/>
      <c r="W163" s="1635"/>
      <c r="X163" s="1635"/>
      <c r="Y163" s="1635"/>
      <c r="Z163" s="1635"/>
      <c r="AA163" s="1635"/>
      <c r="AB163" s="1635"/>
      <c r="AC163" s="1635"/>
      <c r="AD163" s="1635"/>
      <c r="AE163" s="1635"/>
      <c r="AF163" s="1635"/>
      <c r="AG163" s="1635"/>
      <c r="AH163" s="1635">
        <v>0</v>
      </c>
    </row>
    <row s="1635" customFormat="1" customHeight="1" ht="56.25">
      <c r="A164" s="1823"/>
      <c r="B164" s="1823"/>
      <c r="C164" s="1687"/>
      <c r="D164" s="344"/>
      <c r="E164" s="1031"/>
      <c r="F164" s="1031"/>
      <c r="G164" s="1031"/>
      <c r="H164" s="2577" t="s">
        <v>429</v>
      </c>
      <c r="I164" s="1739">
        <v>47665</v>
      </c>
      <c r="J164" s="1773">
        <v>47848</v>
      </c>
      <c r="K164" s="1778">
        <v>65.64732</v>
      </c>
      <c r="L164" s="2271" t="s">
        <v>310</v>
      </c>
      <c r="M164" s="2318"/>
      <c r="N164" s="618"/>
      <c r="O164" s="1624"/>
      <c r="P164" s="1624"/>
      <c r="Q164" s="1635"/>
      <c r="R164" s="1635"/>
      <c r="S164" s="1635"/>
      <c r="T164" s="1635"/>
      <c r="U164" s="1635"/>
      <c r="V164" s="1635"/>
      <c r="W164" s="1635"/>
      <c r="X164" s="1635"/>
      <c r="Y164" s="1635"/>
      <c r="Z164" s="1635"/>
      <c r="AA164" s="1635"/>
      <c r="AB164" s="1635"/>
      <c r="AC164" s="1635"/>
      <c r="AD164" s="1635"/>
      <c r="AE164" s="1635"/>
      <c r="AF164" s="1635"/>
      <c r="AG164" s="1635"/>
      <c r="AH164" s="1635">
        <v>0</v>
      </c>
    </row>
    <row s="1635" customFormat="1" customHeight="1" ht="56.25">
      <c r="A165" s="1823"/>
      <c r="B165" s="1823"/>
      <c r="C165" s="1687"/>
      <c r="D165" s="344"/>
      <c r="E165" s="1031"/>
      <c r="F165" s="1031"/>
      <c r="G165" s="1031"/>
      <c r="H165" s="2577" t="s">
        <v>429</v>
      </c>
      <c r="I165" s="1739">
        <v>47849</v>
      </c>
      <c r="J165" s="1773">
        <v>48029</v>
      </c>
      <c r="K165" s="1778">
        <v>119.64257</v>
      </c>
      <c r="L165" s="2271" t="s">
        <v>310</v>
      </c>
      <c r="M165" s="2318"/>
      <c r="N165" s="618"/>
      <c r="O165" s="1624"/>
      <c r="P165" s="1624"/>
      <c r="Q165" s="1635"/>
      <c r="R165" s="1635"/>
      <c r="S165" s="1635"/>
      <c r="T165" s="1635"/>
      <c r="U165" s="1635"/>
      <c r="V165" s="1635"/>
      <c r="W165" s="1635"/>
      <c r="X165" s="1635"/>
      <c r="Y165" s="1635"/>
      <c r="Z165" s="1635"/>
      <c r="AA165" s="1635"/>
      <c r="AB165" s="1635"/>
      <c r="AC165" s="1635"/>
      <c r="AD165" s="1635"/>
      <c r="AE165" s="1635"/>
      <c r="AF165" s="1635"/>
      <c r="AG165" s="1635"/>
      <c r="AH165" s="1635">
        <v>0</v>
      </c>
    </row>
    <row s="1635" customFormat="1" customHeight="1" ht="56.25">
      <c r="A166" s="1823"/>
      <c r="B166" s="1823"/>
      <c r="C166" s="1687"/>
      <c r="D166" s="344"/>
      <c r="E166" s="1031"/>
      <c r="F166" s="1031"/>
      <c r="G166" s="1031"/>
      <c r="H166" s="2577" t="s">
        <v>429</v>
      </c>
      <c r="I166" s="1739">
        <v>48030</v>
      </c>
      <c r="J166" s="1773">
        <v>48213</v>
      </c>
      <c r="K166" s="1778">
        <v>65.64732</v>
      </c>
      <c r="L166" s="2271" t="s">
        <v>310</v>
      </c>
      <c r="M166" s="2318"/>
      <c r="N166" s="618"/>
      <c r="O166" s="1624"/>
      <c r="P166" s="1624"/>
      <c r="Q166" s="1635"/>
      <c r="R166" s="1635"/>
      <c r="S166" s="1635"/>
      <c r="T166" s="1635"/>
      <c r="U166" s="1635"/>
      <c r="V166" s="1635"/>
      <c r="W166" s="1635"/>
      <c r="X166" s="1635"/>
      <c r="Y166" s="1635"/>
      <c r="Z166" s="1635"/>
      <c r="AA166" s="1635"/>
      <c r="AB166" s="1635"/>
      <c r="AC166" s="1635"/>
      <c r="AD166" s="1635"/>
      <c r="AE166" s="1635"/>
      <c r="AF166" s="1635"/>
      <c r="AG166" s="1635"/>
      <c r="AH166" s="1635">
        <v>0</v>
      </c>
    </row>
    <row s="1635" customFormat="1" customHeight="1" ht="18.75">
      <c r="A167" s="1780"/>
      <c r="B167" s="1780"/>
      <c r="C167" s="369" t="s">
        <v>1149</v>
      </c>
      <c r="D167" s="2462"/>
      <c r="E167" s="2204"/>
      <c r="F167" s="2383"/>
      <c r="G167" s="2427"/>
      <c r="H167" s="1500"/>
      <c r="I167" s="651" t="s">
        <v>1148</v>
      </c>
      <c r="J167" s="571"/>
      <c r="K167" s="1500"/>
      <c r="L167" s="214"/>
      <c r="M167" s="2170"/>
      <c r="N167" s="334"/>
      <c r="O167" s="1624"/>
      <c r="P167" s="1624"/>
      <c r="AH167" s="1631">
        <v>0</v>
      </c>
    </row>
    <row s="1635" customFormat="1" customHeight="1" ht="0.75">
      <c r="A168" s="1780"/>
      <c r="B168" s="1780"/>
      <c r="C168" s="369" t="s">
        <v>1158</v>
      </c>
      <c r="D168" s="2462"/>
      <c r="E168" s="2204"/>
      <c r="F168" s="2383"/>
      <c r="G168" s="400"/>
      <c r="H168" s="1500"/>
      <c r="I168" s="651"/>
      <c r="J168" s="571"/>
      <c r="K168" s="1500"/>
      <c r="L168" s="214"/>
      <c r="M168" s="2170"/>
      <c r="N168" s="334"/>
      <c r="O168" s="1624"/>
      <c r="P168" s="1624"/>
      <c r="AH168" s="1631">
        <v>0</v>
      </c>
    </row>
    <row s="1635" customFormat="1" customHeight="1" ht="45" hidden="1">
      <c r="A169" s="1780" t="s">
        <v>167</v>
      </c>
      <c r="B169" s="1780" t="s">
        <v>168</v>
      </c>
      <c r="C169" s="369"/>
      <c r="D169" s="2462"/>
      <c r="E169" s="2204"/>
      <c r="F169" s="2383" t="str">
        <f>INDEX(PT_DIFFERENTIATION_VTAR,MATCH(A169,PT_DIFFERENTIATION_VTAR_ID,0))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9" s="2427" t="str">
        <f>INDEX(PT_DIFFERENTIATION_NTAR,MATCH(B169,PT_DIFFERENTIATION_NTAR_ID,0))</f>
        <v/>
      </c>
      <c r="H169" s="1862"/>
      <c r="I169" s="1739"/>
      <c r="J169" s="1773"/>
      <c r="K169" s="1778"/>
      <c r="L169" s="1862" t="s">
        <v>310</v>
      </c>
      <c r="M169" s="217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186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45" hidden="1">
      <c r="A172" s="1780" t="s">
        <v>173</v>
      </c>
      <c r="B172" s="1780" t="s">
        <v>174</v>
      </c>
      <c r="C172" s="369"/>
      <c r="D172" s="2462"/>
      <c r="E172" s="2204"/>
      <c r="F172" s="2383" t="str">
        <f>INDEX(PT_DIFFERENTIATION_VTAR,MATCH(A172,PT_DIFFERENTIATION_VTAR_ID,0))</f>
        <v>Тарифы на теплоноситель, поставляемый теплоснабжающими организациями потребителям, другим теплоснабжающим организациям</v>
      </c>
      <c r="G172" s="2427" t="str">
        <f>INDEX(PT_DIFFERENTIATION_NTAR,MATCH(B172,PT_DIFFERENTIATION_NTAR_ID,0))</f>
        <v/>
      </c>
      <c r="H172" s="1862"/>
      <c r="I172" s="1739"/>
      <c r="J172" s="1773"/>
      <c r="K172" s="1778"/>
      <c r="L172" s="1862" t="s">
        <v>310</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45" hidden="1">
      <c r="A175" s="1780" t="s">
        <v>179</v>
      </c>
      <c r="B175" s="1780" t="s">
        <v>180</v>
      </c>
      <c r="C175" s="369"/>
      <c r="D175" s="2462"/>
      <c r="E175" s="2204"/>
      <c r="F175" s="2383" t="str">
        <f>INDEX(PT_DIFFERENTIATION_VTAR,MATCH(A175,PT_DIFFERENTIATION_VTAR_ID,0))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185</v>
      </c>
      <c r="B178" s="1780" t="s">
        <v>186</v>
      </c>
      <c r="C178" s="369"/>
      <c r="D178" s="2462"/>
      <c r="E178" s="2204"/>
      <c r="F178" s="2383" t="str">
        <f>INDEX(PT_DIFFERENTIATION_VTAR,MATCH(A178,PT_DIFFERENTIATION_VTAR_ID,0))</f>
        <v>Тарифы на услуги по передаче тепловой энергии</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191</v>
      </c>
      <c r="B181" s="1780" t="s">
        <v>192</v>
      </c>
      <c r="C181" s="369"/>
      <c r="D181" s="2462"/>
      <c r="E181" s="2204"/>
      <c r="F181" s="2383" t="str">
        <f>INDEX(PT_DIFFERENTIATION_VTAR,MATCH(A181,PT_DIFFERENTIATION_VTAR_ID,0))</f>
        <v>Тарифы на услуги по передаче теплоносителя</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197</v>
      </c>
      <c r="B184" s="1780" t="s">
        <v>198</v>
      </c>
      <c r="C184" s="369"/>
      <c r="D184" s="2462"/>
      <c r="E184" s="2204"/>
      <c r="F184" s="2383" t="str">
        <f>INDEX(PT_DIFFERENTIATION_VTAR,MATCH(A184,PT_DIFFERENTIATION_VTAR_ID,0))</f>
        <v>Плата за услуги по поддержанию резервной тепловой мощности при отсутствии потребления тепловой энергии</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203</v>
      </c>
      <c r="B187" s="1780" t="s">
        <v>204</v>
      </c>
      <c r="C187" s="369"/>
      <c r="D187" s="2462"/>
      <c r="E187" s="2204"/>
      <c r="F187" s="2383" t="str">
        <f>INDEX(PT_DIFFERENTIATION_VTAR,MATCH(A187,PT_DIFFERENTIATION_VTAR_ID,0))</f>
        <v>Плата за подключение (технологическое присоединение) к системе теплоснабжения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209</v>
      </c>
      <c r="B190" s="1780" t="s">
        <v>210</v>
      </c>
      <c r="C190" s="369"/>
      <c r="D190" s="2462"/>
      <c r="E190" s="2204"/>
      <c r="F190" s="2383" t="str">
        <f>INDEX(PT_DIFFERENTIATION_VTAR,MATCH(A190,PT_DIFFERENTIATION_VTAR_ID,0))</f>
        <v>Плата за подключение (технологическое присоединение) к системе теплоснабжения (индивидуальная)</v>
      </c>
      <c r="G190" s="2427" t="str">
        <f>INDEX(PT_DIFFERENTIATION_NTAR,MATCH(B190,PT_DIFFERENTIATION_NTAR_ID,0))</f>
        <v/>
      </c>
      <c r="H190" s="1989"/>
      <c r="I190" s="1739"/>
      <c r="J190" s="1773"/>
      <c r="K190" s="1778"/>
      <c r="L190" s="1989" t="s">
        <v>310</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229</v>
      </c>
      <c r="B193" s="1780" t="s">
        <v>230</v>
      </c>
      <c r="C193" s="369"/>
      <c r="D193" s="2462"/>
      <c r="E193" s="2204"/>
      <c r="F193" s="2383" t="str">
        <f>INDEX(PT_DIFFERENTIATION_VTAR,MATCH(A193,PT_DIFFERENTIATION_VTAR_ID,0))</f>
        <v>Тариф на питьевую воду (питьевое водоснабжение)</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234</v>
      </c>
      <c r="B196" s="1780" t="s">
        <v>235</v>
      </c>
      <c r="C196" s="369"/>
      <c r="D196" s="2462"/>
      <c r="E196" s="2204"/>
      <c r="F196" s="2383" t="str">
        <f>INDEX(PT_DIFFERENTIATION_VTAR,MATCH(A196,PT_DIFFERENTIATION_VTAR_ID,0))</f>
        <v>Тариф на техническую воду</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239</v>
      </c>
      <c r="B199" s="1780" t="s">
        <v>240</v>
      </c>
      <c r="C199" s="369"/>
      <c r="D199" s="2462"/>
      <c r="E199" s="2204"/>
      <c r="F199" s="2383" t="str">
        <f>INDEX(PT_DIFFERENTIATION_VTAR,MATCH(A199,PT_DIFFERENTIATION_VTAR_ID,0))</f>
        <v>Тариф на транспортировку воды</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244</v>
      </c>
      <c r="B202" s="1780" t="s">
        <v>245</v>
      </c>
      <c r="C202" s="369"/>
      <c r="D202" s="2462"/>
      <c r="E202" s="2204"/>
      <c r="F202" s="2383" t="str">
        <f>INDEX(PT_DIFFERENTIATION_VTAR,MATCH(A202,PT_DIFFERENTIATION_VTAR_ID,0))</f>
        <v>Тариф на подвоз воды</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249</v>
      </c>
      <c r="B205" s="1780" t="s">
        <v>250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холодного водоснабжения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0.75" hidden="1">
      <c r="A207" s="1780"/>
      <c r="B207" s="1780"/>
      <c r="C207" s="369" t="s">
        <v>1158</v>
      </c>
      <c r="D207" s="2462"/>
      <c r="E207" s="2204"/>
      <c r="F207" s="2383"/>
      <c r="G207" s="400"/>
      <c r="H207" s="1500"/>
      <c r="I207" s="651"/>
      <c r="J207" s="571"/>
      <c r="K207" s="1500"/>
      <c r="L207" s="214"/>
      <c r="M207" s="341"/>
      <c r="N207" s="334"/>
      <c r="O207" s="1624"/>
      <c r="P207" s="1624"/>
      <c r="AH207" s="1631">
        <v>0</v>
      </c>
    </row>
    <row s="1635" customFormat="1" customHeight="1" ht="18.75" hidden="1">
      <c r="A208" s="1780" t="s">
        <v>254</v>
      </c>
      <c r="B208" s="1780" t="s">
        <v>255</v>
      </c>
      <c r="C208" s="369"/>
      <c r="D208" s="2462"/>
      <c r="E208" s="2204"/>
      <c r="F208" s="2383" t="str">
        <f>INDEX(PT_DIFFERENTIATION_VTAR,MATCH(A208,PT_DIFFERENTIATION_VTAR_ID,0))</f>
        <v>Тариф на горячую воду (горячее водоснабжение)</v>
      </c>
      <c r="G208" s="2427" t="str">
        <f>INDEX(PT_DIFFERENTIATION_NTAR,MATCH(B208,PT_DIFFERENTIATION_NTAR_ID,0))</f>
        <v/>
      </c>
      <c r="H208" s="1862"/>
      <c r="I208" s="1739"/>
      <c r="J208" s="1773"/>
      <c r="K208" s="1778"/>
      <c r="L208" s="1862" t="s">
        <v>310</v>
      </c>
      <c r="M208" s="341"/>
      <c r="N208" s="334"/>
      <c r="O208" s="1624"/>
      <c r="P208" s="1624"/>
      <c r="AH208" s="1631">
        <v>0</v>
      </c>
    </row>
    <row s="1635" customFormat="1" customHeight="1" ht="18.75" hidden="1">
      <c r="A209" s="1780"/>
      <c r="B209" s="1780"/>
      <c r="C209" s="369" t="s">
        <v>1149</v>
      </c>
      <c r="D209" s="2462"/>
      <c r="E209" s="2204"/>
      <c r="F209" s="2383"/>
      <c r="G209" s="2427"/>
      <c r="H209" s="1500"/>
      <c r="I209" s="651" t="s">
        <v>1148</v>
      </c>
      <c r="J209" s="571"/>
      <c r="K209" s="1500"/>
      <c r="L209" s="214"/>
      <c r="M209" s="341"/>
      <c r="N209" s="334"/>
      <c r="O209" s="1624"/>
      <c r="P209" s="1624"/>
      <c r="AH209" s="1631">
        <v>0</v>
      </c>
    </row>
    <row s="1635" customFormat="1" customHeight="1" ht="0.75" hidden="1">
      <c r="A210" s="1780"/>
      <c r="B210" s="1780"/>
      <c r="C210" s="369" t="s">
        <v>1158</v>
      </c>
      <c r="D210" s="2462"/>
      <c r="E210" s="2204"/>
      <c r="F210" s="2383"/>
      <c r="G210" s="400"/>
      <c r="H210" s="1500"/>
      <c r="I210" s="651"/>
      <c r="J210" s="571"/>
      <c r="K210" s="1500"/>
      <c r="L210" s="214"/>
      <c r="M210" s="341"/>
      <c r="N210" s="334"/>
      <c r="O210" s="1624"/>
      <c r="P210" s="1624"/>
      <c r="AH210" s="1631">
        <v>0</v>
      </c>
    </row>
    <row s="1635" customFormat="1" customHeight="1" ht="18.75" hidden="1">
      <c r="A211" s="1780" t="s">
        <v>259</v>
      </c>
      <c r="B211" s="1780" t="s">
        <v>260</v>
      </c>
      <c r="C211" s="369"/>
      <c r="D211" s="2462"/>
      <c r="E211" s="2204"/>
      <c r="F211" s="2383" t="str">
        <f>INDEX(PT_DIFFERENTIATION_VTAR,MATCH(A211,PT_DIFFERENTIATION_VTAR_ID,0))</f>
        <v>Тариф на транспортировку горячей воды</v>
      </c>
      <c r="G211" s="2427" t="str">
        <f>INDEX(PT_DIFFERENTIATION_NTAR,MATCH(B211,PT_DIFFERENTIATION_NTAR_ID,0))</f>
        <v/>
      </c>
      <c r="H211" s="1862"/>
      <c r="I211" s="1739"/>
      <c r="J211" s="1773"/>
      <c r="K211" s="1778"/>
      <c r="L211" s="1862" t="s">
        <v>310</v>
      </c>
      <c r="M211" s="341"/>
      <c r="N211" s="334"/>
      <c r="O211" s="1624"/>
      <c r="P211" s="1624"/>
      <c r="AH211" s="1631">
        <v>0</v>
      </c>
    </row>
    <row s="1635" customFormat="1" customHeight="1" ht="18.75" hidden="1">
      <c r="A212" s="1780"/>
      <c r="B212" s="1780"/>
      <c r="C212" s="369" t="s">
        <v>1149</v>
      </c>
      <c r="D212" s="2462"/>
      <c r="E212" s="2204"/>
      <c r="F212" s="2383"/>
      <c r="G212" s="2427"/>
      <c r="H212" s="1500"/>
      <c r="I212" s="651" t="s">
        <v>1148</v>
      </c>
      <c r="J212" s="571"/>
      <c r="K212" s="1500"/>
      <c r="L212" s="214"/>
      <c r="M212" s="341"/>
      <c r="N212" s="334"/>
      <c r="O212" s="1624"/>
      <c r="P212" s="1624"/>
      <c r="AH212" s="1631">
        <v>0</v>
      </c>
    </row>
    <row s="1635" customFormat="1" customHeight="1" ht="0.75" hidden="1">
      <c r="A213" s="1780"/>
      <c r="B213" s="1780"/>
      <c r="C213" s="369" t="s">
        <v>1158</v>
      </c>
      <c r="D213" s="2462"/>
      <c r="E213" s="2204"/>
      <c r="F213" s="2383"/>
      <c r="G213" s="400"/>
      <c r="H213" s="1500"/>
      <c r="I213" s="651"/>
      <c r="J213" s="571"/>
      <c r="K213" s="1500"/>
      <c r="L213" s="214"/>
      <c r="M213" s="341"/>
      <c r="N213" s="334"/>
      <c r="O213" s="1624"/>
      <c r="P213" s="1624"/>
      <c r="AH213" s="1631">
        <v>0</v>
      </c>
    </row>
    <row s="1635" customFormat="1" customHeight="1" ht="18.75" hidden="1">
      <c r="A214" s="1780" t="s">
        <v>264</v>
      </c>
      <c r="B214" s="1780" t="s">
        <v>265</v>
      </c>
      <c r="C214" s="369"/>
      <c r="D214" s="2462"/>
      <c r="E214" s="2204"/>
      <c r="F214" s="2383" t="str">
        <f>INDEX(PT_DIFFERENTIATION_VTAR,MATCH(A214,PT_DIFFERENTIATION_VTAR_ID,0))</f>
        <v>Тариф на подключение (технологическое присоединение) к централизованной системе горячего водоснабжения</v>
      </c>
      <c r="G214" s="2427" t="str">
        <f>INDEX(PT_DIFFERENTIATION_NTAR,MATCH(B214,PT_DIFFERENTIATION_NTAR_ID,0))</f>
        <v/>
      </c>
      <c r="H214" s="1862"/>
      <c r="I214" s="1739"/>
      <c r="J214" s="1773"/>
      <c r="K214" s="1778"/>
      <c r="L214" s="1862" t="s">
        <v>310</v>
      </c>
      <c r="M214" s="341"/>
      <c r="N214" s="334"/>
      <c r="O214" s="1624"/>
      <c r="P214" s="1624"/>
      <c r="AH214" s="1631">
        <v>0</v>
      </c>
    </row>
    <row s="1635" customFormat="1" customHeight="1" ht="18.75" hidden="1">
      <c r="A215" s="1780"/>
      <c r="B215" s="1780"/>
      <c r="C215" s="369" t="s">
        <v>1149</v>
      </c>
      <c r="D215" s="2462"/>
      <c r="E215" s="2204"/>
      <c r="F215" s="2383"/>
      <c r="G215" s="2427"/>
      <c r="H215" s="1500"/>
      <c r="I215" s="651" t="s">
        <v>1148</v>
      </c>
      <c r="J215" s="571"/>
      <c r="K215" s="1500"/>
      <c r="L215" s="214"/>
      <c r="M215" s="341"/>
      <c r="N215" s="334"/>
      <c r="O215" s="1624"/>
      <c r="P215" s="1624"/>
      <c r="AH215" s="1631">
        <v>0</v>
      </c>
    </row>
    <row s="1635" customFormat="1" customHeight="1" ht="0.75" hidden="1">
      <c r="A216" s="1780"/>
      <c r="B216" s="1780"/>
      <c r="C216" s="369" t="s">
        <v>1158</v>
      </c>
      <c r="D216" s="2462"/>
      <c r="E216" s="2204"/>
      <c r="F216" s="2383"/>
      <c r="G216" s="400"/>
      <c r="H216" s="1500"/>
      <c r="I216" s="651"/>
      <c r="J216" s="571"/>
      <c r="K216" s="1500"/>
      <c r="L216" s="214"/>
      <c r="M216" s="341"/>
      <c r="N216" s="334"/>
      <c r="O216" s="1624"/>
      <c r="P216" s="1624"/>
      <c r="AH216" s="1631">
        <v>0</v>
      </c>
    </row>
    <row s="1635" customFormat="1" customHeight="1" ht="18.75" hidden="1">
      <c r="A217" s="1780" t="s">
        <v>269</v>
      </c>
      <c r="B217" s="1780" t="s">
        <v>270</v>
      </c>
      <c r="C217" s="369"/>
      <c r="D217" s="2462"/>
      <c r="E217" s="2204"/>
      <c r="F217" s="2383" t="str">
        <f>INDEX(PT_DIFFERENTIATION_VTAR,MATCH(A217,PT_DIFFERENTIATION_VTAR_ID,0))</f>
        <v>Тариф на водоотведение</v>
      </c>
      <c r="G217" s="2427" t="str">
        <f>INDEX(PT_DIFFERENTIATION_NTAR,MATCH(B217,PT_DIFFERENTIATION_NTAR_ID,0))</f>
        <v/>
      </c>
      <c r="H217" s="1862"/>
      <c r="I217" s="1739"/>
      <c r="J217" s="1773"/>
      <c r="K217" s="1778"/>
      <c r="L217" s="1862" t="s">
        <v>310</v>
      </c>
      <c r="M217" s="341"/>
      <c r="N217" s="334"/>
      <c r="O217" s="1624"/>
      <c r="P217" s="1624"/>
      <c r="AH217" s="1631">
        <v>0</v>
      </c>
    </row>
    <row s="1635" customFormat="1" customHeight="1" ht="18.75" hidden="1">
      <c r="A218" s="1780"/>
      <c r="B218" s="1780"/>
      <c r="C218" s="369" t="s">
        <v>1149</v>
      </c>
      <c r="D218" s="2462"/>
      <c r="E218" s="2204"/>
      <c r="F218" s="2383"/>
      <c r="G218" s="2427"/>
      <c r="H218" s="1500"/>
      <c r="I218" s="651" t="s">
        <v>1148</v>
      </c>
      <c r="J218" s="571"/>
      <c r="K218" s="1500"/>
      <c r="L218" s="214"/>
      <c r="M218" s="341"/>
      <c r="N218" s="334"/>
      <c r="O218" s="1624"/>
      <c r="P218" s="1624"/>
      <c r="AH218" s="1631">
        <v>0</v>
      </c>
    </row>
    <row s="1635" customFormat="1" customHeight="1" ht="0.75" hidden="1">
      <c r="A219" s="1780"/>
      <c r="B219" s="1780"/>
      <c r="C219" s="369" t="s">
        <v>1158</v>
      </c>
      <c r="D219" s="2462"/>
      <c r="E219" s="2204"/>
      <c r="F219" s="2383"/>
      <c r="G219" s="400"/>
      <c r="H219" s="1500"/>
      <c r="I219" s="651"/>
      <c r="J219" s="571"/>
      <c r="K219" s="1500"/>
      <c r="L219" s="214"/>
      <c r="M219" s="341"/>
      <c r="N219" s="334"/>
      <c r="O219" s="1624"/>
      <c r="P219" s="1624"/>
      <c r="AH219" s="1631">
        <v>0</v>
      </c>
    </row>
    <row s="1635" customFormat="1" customHeight="1" ht="18.75" hidden="1">
      <c r="A220" s="1780" t="s">
        <v>274</v>
      </c>
      <c r="B220" s="1780" t="s">
        <v>275</v>
      </c>
      <c r="C220" s="369"/>
      <c r="D220" s="2462"/>
      <c r="E220" s="2204"/>
      <c r="F220" s="2383" t="str">
        <f>INDEX(PT_DIFFERENTIATION_VTAR,MATCH(A220,PT_DIFFERENTIATION_VTAR_ID,0))</f>
        <v>Тариф на транспортировку сточных вод</v>
      </c>
      <c r="G220" s="2427" t="str">
        <f>INDEX(PT_DIFFERENTIATION_NTAR,MATCH(B220,PT_DIFFERENTIATION_NTAR_ID,0))</f>
        <v/>
      </c>
      <c r="H220" s="1862"/>
      <c r="I220" s="1739"/>
      <c r="J220" s="1773"/>
      <c r="K220" s="1778"/>
      <c r="L220" s="1862" t="s">
        <v>310</v>
      </c>
      <c r="M220" s="341"/>
      <c r="N220" s="334"/>
      <c r="O220" s="1624"/>
      <c r="P220" s="1624"/>
      <c r="AH220" s="1631">
        <v>0</v>
      </c>
    </row>
    <row s="1635" customFormat="1" customHeight="1" ht="18.75" hidden="1">
      <c r="A221" s="1780"/>
      <c r="B221" s="1780"/>
      <c r="C221" s="369" t="s">
        <v>1149</v>
      </c>
      <c r="D221" s="2462"/>
      <c r="E221" s="2204"/>
      <c r="F221" s="2383"/>
      <c r="G221" s="2427"/>
      <c r="H221" s="1500"/>
      <c r="I221" s="651" t="s">
        <v>1148</v>
      </c>
      <c r="J221" s="571"/>
      <c r="K221" s="1500"/>
      <c r="L221" s="214"/>
      <c r="M221" s="341"/>
      <c r="N221" s="334"/>
      <c r="O221" s="1624"/>
      <c r="P221" s="1624"/>
      <c r="AH221" s="1631">
        <v>0</v>
      </c>
    </row>
    <row s="1635" customFormat="1" customHeight="1" ht="0.75" hidden="1">
      <c r="A222" s="1780"/>
      <c r="B222" s="1780"/>
      <c r="C222" s="369" t="s">
        <v>1158</v>
      </c>
      <c r="D222" s="2462"/>
      <c r="E222" s="2204"/>
      <c r="F222" s="2383"/>
      <c r="G222" s="400"/>
      <c r="H222" s="1500"/>
      <c r="I222" s="651"/>
      <c r="J222" s="571"/>
      <c r="K222" s="1500"/>
      <c r="L222" s="214"/>
      <c r="M222" s="341"/>
      <c r="N222" s="334"/>
      <c r="O222" s="1624"/>
      <c r="P222" s="1624"/>
      <c r="AH222" s="1631">
        <v>0</v>
      </c>
    </row>
    <row s="1635" customFormat="1" customHeight="1" ht="18.75" hidden="1">
      <c r="A223" s="1780" t="s">
        <v>279</v>
      </c>
      <c r="B223" s="1780" t="s">
        <v>280</v>
      </c>
      <c r="C223" s="369"/>
      <c r="D223" s="2462"/>
      <c r="E223" s="2204"/>
      <c r="F223" s="2383" t="str">
        <f>INDEX(PT_DIFFERENTIATION_VTAR,MATCH(A223,PT_DIFFERENTIATION_VTAR_ID,0))</f>
        <v>Тариф на подключение (технологическое присоединение) к централизованной системе водоотведения</v>
      </c>
      <c r="G223" s="2427" t="str">
        <f>INDEX(PT_DIFFERENTIATION_NTAR,MATCH(B223,PT_DIFFERENTIATION_NTAR_ID,0))</f>
        <v/>
      </c>
      <c r="H223" s="1862"/>
      <c r="I223" s="1739"/>
      <c r="J223" s="1773"/>
      <c r="K223" s="1778"/>
      <c r="L223" s="1862" t="s">
        <v>310</v>
      </c>
      <c r="M223" s="341"/>
      <c r="N223" s="334"/>
      <c r="O223" s="1624"/>
      <c r="P223" s="1624"/>
      <c r="AH223" s="1631">
        <v>0</v>
      </c>
    </row>
    <row s="1635" customFormat="1" customHeight="1" ht="18.75" hidden="1">
      <c r="A224" s="1780"/>
      <c r="B224" s="1780"/>
      <c r="C224" s="369" t="s">
        <v>1149</v>
      </c>
      <c r="D224" s="2462"/>
      <c r="E224" s="2204"/>
      <c r="F224" s="2383"/>
      <c r="G224" s="2427"/>
      <c r="H224" s="1500"/>
      <c r="I224" s="651" t="s">
        <v>1148</v>
      </c>
      <c r="J224" s="571"/>
      <c r="K224" s="1500"/>
      <c r="L224" s="214"/>
      <c r="M224" s="341"/>
      <c r="N224" s="334"/>
      <c r="O224" s="1624"/>
      <c r="P224" s="1624"/>
      <c r="AH224" s="1631">
        <v>0</v>
      </c>
    </row>
    <row s="1635" customFormat="1" customHeight="1" ht="1.05">
      <c r="A225" s="1780"/>
      <c r="B225" s="1780"/>
      <c r="C225" s="369" t="s">
        <v>1158</v>
      </c>
      <c r="D225" s="2462"/>
      <c r="E225" s="2204"/>
      <c r="F225" s="2383"/>
      <c r="G225" s="400"/>
      <c r="H225" s="1500"/>
      <c r="I225" s="651"/>
      <c r="J225" s="571"/>
      <c r="K225" s="1500"/>
      <c r="L225" s="214"/>
      <c r="M225" s="341"/>
      <c r="N225" s="334"/>
      <c r="O225" s="1624"/>
      <c r="P225" s="1624"/>
      <c r="AH225" s="1631">
        <v>1</v>
      </c>
    </row>
    <row customHeight="1" ht="27.299999999999997">
      <c r="A226" s="1780"/>
      <c r="B226" s="1780"/>
      <c r="D226" s="376"/>
      <c r="E226" s="147" t="s">
        <v>111</v>
      </c>
      <c r="F226"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6" s="2460"/>
      <c r="H226" s="2460"/>
      <c r="I226" s="2460"/>
      <c r="J226" s="2460"/>
      <c r="K226" s="2460"/>
      <c r="L226" s="2460"/>
      <c r="M226" s="297"/>
      <c r="N226" s="334"/>
      <c r="AH226" s="374">
        <v>26</v>
      </c>
    </row>
    <row s="1635" customFormat="1" customHeight="1" ht="60.75">
      <c r="A227" s="1780" t="s">
        <v>157</v>
      </c>
      <c r="B227" s="1780" t="s">
        <v>158</v>
      </c>
      <c r="C227" s="369"/>
      <c r="D227" s="2462"/>
      <c r="E227" s="2204"/>
      <c r="F227" s="2383" t="str">
        <f>INDEX(PT_DIFFERENTIATION_VTAR,MATCH(A227,PT_DIFFERENTIATION_VTAR_ID,0))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7" s="2427" t="str">
        <f>INDEX(PT_DIFFERENTIATION_NTAR,MATCH(B227,PT_DIFFERENTIATION_NTAR_ID,0))</f>
        <v>Тепловая энергия, поставляемая потребителям ООО "Хуадянь-Тенинская ТЭЦ" </v>
      </c>
      <c r="H227" s="1862"/>
      <c r="I227" s="1739">
        <v>46388</v>
      </c>
      <c r="J227" s="1773">
        <v>46752</v>
      </c>
      <c r="K227" s="1778">
        <v>0</v>
      </c>
      <c r="L227" s="1862" t="s">
        <v>310</v>
      </c>
      <c r="M22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7" s="334"/>
      <c r="O227" s="1624"/>
      <c r="P227" s="1624"/>
      <c r="AH227" s="1631">
        <v>0</v>
      </c>
    </row>
    <row s="1635" customFormat="1" customHeight="1" ht="18.75">
      <c r="A228" s="1780"/>
      <c r="B228" s="1780"/>
      <c r="C228" s="369" t="s">
        <v>1149</v>
      </c>
      <c r="D228" s="2462"/>
      <c r="E228" s="2204"/>
      <c r="F228" s="2383"/>
      <c r="G228" s="2427"/>
      <c r="H228" s="1500"/>
      <c r="I228" s="651" t="s">
        <v>1148</v>
      </c>
      <c r="J228" s="571"/>
      <c r="K228" s="1500"/>
      <c r="L228" s="214"/>
      <c r="M228" s="2170"/>
      <c r="N228" s="334"/>
      <c r="O228" s="1624"/>
      <c r="P228" s="1624"/>
      <c r="AH228" s="1631">
        <v>0</v>
      </c>
    </row>
    <row s="1635" customFormat="1" customHeight="1" ht="0.75">
      <c r="A229" s="1780"/>
      <c r="B229" s="1780"/>
      <c r="C229" s="369" t="s">
        <v>1158</v>
      </c>
      <c r="D229" s="2462"/>
      <c r="E229" s="2204"/>
      <c r="F229" s="2383"/>
      <c r="G229" s="400"/>
      <c r="H229" s="1500"/>
      <c r="I229" s="651"/>
      <c r="J229" s="571"/>
      <c r="K229" s="1500"/>
      <c r="L229" s="214"/>
      <c r="M229" s="2170"/>
      <c r="N229" s="334"/>
      <c r="O229" s="1624"/>
      <c r="P229" s="1624"/>
      <c r="AH229" s="1631">
        <v>0</v>
      </c>
    </row>
    <row s="1635" customFormat="1" customHeight="1" ht="45" hidden="1">
      <c r="A230" s="1780" t="s">
        <v>167</v>
      </c>
      <c r="B230" s="1780" t="s">
        <v>168</v>
      </c>
      <c r="C230" s="369"/>
      <c r="D230" s="2462"/>
      <c r="E230" s="2204"/>
      <c r="F230" s="2383" t="str">
        <f>INDEX(PT_DIFFERENTIATION_VTAR,MATCH(A230,PT_DIFFERENTIATION_VTAR_ID,0))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30" s="2427" t="str">
        <f>INDEX(PT_DIFFERENTIATION_NTAR,MATCH(B230,PT_DIFFERENTIATION_NTAR_ID,0))</f>
        <v/>
      </c>
      <c r="H230" s="1862"/>
      <c r="I230" s="1739"/>
      <c r="J230" s="1773"/>
      <c r="K230" s="1778"/>
      <c r="L230" s="1862" t="s">
        <v>310</v>
      </c>
      <c r="M230" s="217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186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45" hidden="1">
      <c r="A233" s="1780" t="s">
        <v>173</v>
      </c>
      <c r="B233" s="1780" t="s">
        <v>174</v>
      </c>
      <c r="C233" s="369"/>
      <c r="D233" s="2462"/>
      <c r="E233" s="2204"/>
      <c r="F233" s="2383" t="str">
        <f>INDEX(PT_DIFFERENTIATION_VTAR,MATCH(A233,PT_DIFFERENTIATION_VTAR_ID,0))</f>
        <v>Тарифы на теплоноситель, поставляемый теплоснабжающими организациями потребителям, другим теплоснабжающим организациям</v>
      </c>
      <c r="G233" s="2427" t="str">
        <f>INDEX(PT_DIFFERENTIATION_NTAR,MATCH(B233,PT_DIFFERENTIATION_NTAR_ID,0))</f>
        <v/>
      </c>
      <c r="H233" s="1862"/>
      <c r="I233" s="1739"/>
      <c r="J233" s="1773"/>
      <c r="K233" s="1778"/>
      <c r="L233" s="1862" t="s">
        <v>310</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45" hidden="1">
      <c r="A236" s="1780" t="s">
        <v>179</v>
      </c>
      <c r="B236" s="1780" t="s">
        <v>180</v>
      </c>
      <c r="C236" s="369"/>
      <c r="D236" s="2462"/>
      <c r="E236" s="2204"/>
      <c r="F236" s="2383" t="str">
        <f>INDEX(PT_DIFFERENTIATION_VTAR,MATCH(A236,PT_DIFFERENTIATION_VTAR_ID,0))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185</v>
      </c>
      <c r="B239" s="1780" t="s">
        <v>186</v>
      </c>
      <c r="C239" s="369"/>
      <c r="D239" s="2462"/>
      <c r="E239" s="2204"/>
      <c r="F239" s="2383" t="str">
        <f>INDEX(PT_DIFFERENTIATION_VTAR,MATCH(A239,PT_DIFFERENTIATION_VTAR_ID,0))</f>
        <v>Тарифы на услуги по передаче тепловой энергии</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191</v>
      </c>
      <c r="B242" s="1780" t="s">
        <v>192</v>
      </c>
      <c r="C242" s="369"/>
      <c r="D242" s="2462"/>
      <c r="E242" s="2204"/>
      <c r="F242" s="2383" t="str">
        <f>INDEX(PT_DIFFERENTIATION_VTAR,MATCH(A242,PT_DIFFERENTIATION_VTAR_ID,0))</f>
        <v>Тарифы на услуги по передаче теплоносителя</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197</v>
      </c>
      <c r="B245" s="1780" t="s">
        <v>198</v>
      </c>
      <c r="C245" s="369"/>
      <c r="D245" s="2462"/>
      <c r="E245" s="2204"/>
      <c r="F245" s="2383" t="str">
        <f>INDEX(PT_DIFFERENTIATION_VTAR,MATCH(A245,PT_DIFFERENTIATION_VTAR_ID,0))</f>
        <v>Плата за услуги по поддержанию резервной тепловой мощности при отсутствии потребления тепловой энергии</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203</v>
      </c>
      <c r="B248" s="1780" t="s">
        <v>204</v>
      </c>
      <c r="C248" s="369"/>
      <c r="D248" s="2462"/>
      <c r="E248" s="2204"/>
      <c r="F248" s="2383" t="str">
        <f>INDEX(PT_DIFFERENTIATION_VTAR,MATCH(A248,PT_DIFFERENTIATION_VTAR_ID,0))</f>
        <v>Плата за подключение (технологическое присоединение) к системе теплоснабжения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209</v>
      </c>
      <c r="B251" s="1780" t="s">
        <v>210</v>
      </c>
      <c r="C251" s="369"/>
      <c r="D251" s="2462"/>
      <c r="E251" s="2204"/>
      <c r="F251" s="2383" t="str">
        <f>INDEX(PT_DIFFERENTIATION_VTAR,MATCH(A251,PT_DIFFERENTIATION_VTAR_ID,0))</f>
        <v>Плата за подключение (технологическое присоединение) к системе теплоснабжения (индивидуальная)</v>
      </c>
      <c r="G251" s="2427" t="str">
        <f>INDEX(PT_DIFFERENTIATION_NTAR,MATCH(B251,PT_DIFFERENTIATION_NTAR_ID,0))</f>
        <v/>
      </c>
      <c r="H251" s="1989"/>
      <c r="I251" s="1739"/>
      <c r="J251" s="1773"/>
      <c r="K251" s="1778"/>
      <c r="L251" s="1989" t="s">
        <v>310</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229</v>
      </c>
      <c r="B254" s="1780" t="s">
        <v>230</v>
      </c>
      <c r="C254" s="369"/>
      <c r="D254" s="2462"/>
      <c r="E254" s="2204"/>
      <c r="F254" s="2383" t="str">
        <f>INDEX(PT_DIFFERENTIATION_VTAR,MATCH(A254,PT_DIFFERENTIATION_VTAR_ID,0))</f>
        <v>Тариф на питьевую воду (питьевое водоснабжение)</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234</v>
      </c>
      <c r="B257" s="1780" t="s">
        <v>235</v>
      </c>
      <c r="C257" s="369"/>
      <c r="D257" s="2462"/>
      <c r="E257" s="2204"/>
      <c r="F257" s="2383" t="str">
        <f>INDEX(PT_DIFFERENTIATION_VTAR,MATCH(A257,PT_DIFFERENTIATION_VTAR_ID,0))</f>
        <v>Тариф на техническую воду</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239</v>
      </c>
      <c r="B260" s="1780" t="s">
        <v>240</v>
      </c>
      <c r="C260" s="369"/>
      <c r="D260" s="2462"/>
      <c r="E260" s="2204"/>
      <c r="F260" s="2383" t="str">
        <f>INDEX(PT_DIFFERENTIATION_VTAR,MATCH(A260,PT_DIFFERENTIATION_VTAR_ID,0))</f>
        <v>Тариф на транспортировку воды</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244</v>
      </c>
      <c r="B263" s="1780" t="s">
        <v>245</v>
      </c>
      <c r="C263" s="369"/>
      <c r="D263" s="2462"/>
      <c r="E263" s="2204"/>
      <c r="F263" s="2383" t="str">
        <f>INDEX(PT_DIFFERENTIATION_VTAR,MATCH(A263,PT_DIFFERENTIATION_VTAR_ID,0))</f>
        <v>Тариф на подвоз воды</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249</v>
      </c>
      <c r="B266" s="1780" t="s">
        <v>250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холодного водоснабжения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0.75" hidden="1">
      <c r="A268" s="1780"/>
      <c r="B268" s="1780"/>
      <c r="C268" s="369" t="s">
        <v>1158</v>
      </c>
      <c r="D268" s="2462"/>
      <c r="E268" s="2204"/>
      <c r="F268" s="2383"/>
      <c r="G268" s="400"/>
      <c r="H268" s="1500"/>
      <c r="I268" s="651"/>
      <c r="J268" s="571"/>
      <c r="K268" s="1500"/>
      <c r="L268" s="214"/>
      <c r="M268" s="341"/>
      <c r="N268" s="334"/>
      <c r="O268" s="1624"/>
      <c r="P268" s="1624"/>
      <c r="AH268" s="1631">
        <v>0</v>
      </c>
    </row>
    <row s="1635" customFormat="1" customHeight="1" ht="18.75" hidden="1">
      <c r="A269" s="1780" t="s">
        <v>254</v>
      </c>
      <c r="B269" s="1780" t="s">
        <v>255</v>
      </c>
      <c r="C269" s="369"/>
      <c r="D269" s="2462"/>
      <c r="E269" s="2204"/>
      <c r="F269" s="2383" t="str">
        <f>INDEX(PT_DIFFERENTIATION_VTAR,MATCH(A269,PT_DIFFERENTIATION_VTAR_ID,0))</f>
        <v>Тариф на горячую воду (горячее водоснабжение)</v>
      </c>
      <c r="G269" s="2427" t="str">
        <f>INDEX(PT_DIFFERENTIATION_NTAR,MATCH(B269,PT_DIFFERENTIATION_NTAR_ID,0))</f>
        <v/>
      </c>
      <c r="H269" s="1862"/>
      <c r="I269" s="1739"/>
      <c r="J269" s="1773"/>
      <c r="K269" s="1778"/>
      <c r="L269" s="1862" t="s">
        <v>310</v>
      </c>
      <c r="M269" s="341"/>
      <c r="N269" s="334"/>
      <c r="O269" s="1624"/>
      <c r="P269" s="1624"/>
      <c r="AH269" s="1631">
        <v>0</v>
      </c>
    </row>
    <row s="1635" customFormat="1" customHeight="1" ht="18.75" hidden="1">
      <c r="A270" s="1780"/>
      <c r="B270" s="1780"/>
      <c r="C270" s="369" t="s">
        <v>1149</v>
      </c>
      <c r="D270" s="2462"/>
      <c r="E270" s="2204"/>
      <c r="F270" s="2383"/>
      <c r="G270" s="2427"/>
      <c r="H270" s="1500"/>
      <c r="I270" s="651" t="s">
        <v>1148</v>
      </c>
      <c r="J270" s="571"/>
      <c r="K270" s="1500"/>
      <c r="L270" s="214"/>
      <c r="M270" s="341"/>
      <c r="N270" s="334"/>
      <c r="O270" s="1624"/>
      <c r="P270" s="1624"/>
      <c r="AH270" s="1631">
        <v>0</v>
      </c>
    </row>
    <row s="1635" customFormat="1" customHeight="1" ht="0.75" hidden="1">
      <c r="A271" s="1780"/>
      <c r="B271" s="1780"/>
      <c r="C271" s="369" t="s">
        <v>1158</v>
      </c>
      <c r="D271" s="2462"/>
      <c r="E271" s="2204"/>
      <c r="F271" s="2383"/>
      <c r="G271" s="400"/>
      <c r="H271" s="1500"/>
      <c r="I271" s="651"/>
      <c r="J271" s="571"/>
      <c r="K271" s="1500"/>
      <c r="L271" s="214"/>
      <c r="M271" s="341"/>
      <c r="N271" s="334"/>
      <c r="O271" s="1624"/>
      <c r="P271" s="1624"/>
      <c r="AH271" s="1631">
        <v>0</v>
      </c>
    </row>
    <row s="1635" customFormat="1" customHeight="1" ht="18.75" hidden="1">
      <c r="A272" s="1780" t="s">
        <v>259</v>
      </c>
      <c r="B272" s="1780" t="s">
        <v>260</v>
      </c>
      <c r="C272" s="369"/>
      <c r="D272" s="2462"/>
      <c r="E272" s="2204"/>
      <c r="F272" s="2383" t="str">
        <f>INDEX(PT_DIFFERENTIATION_VTAR,MATCH(A272,PT_DIFFERENTIATION_VTAR_ID,0))</f>
        <v>Тариф на транспортировку горячей воды</v>
      </c>
      <c r="G272" s="2427" t="str">
        <f>INDEX(PT_DIFFERENTIATION_NTAR,MATCH(B272,PT_DIFFERENTIATION_NTAR_ID,0))</f>
        <v/>
      </c>
      <c r="H272" s="1862"/>
      <c r="I272" s="1739"/>
      <c r="J272" s="1773"/>
      <c r="K272" s="1778"/>
      <c r="L272" s="1862" t="s">
        <v>310</v>
      </c>
      <c r="M272" s="341"/>
      <c r="N272" s="334"/>
      <c r="O272" s="1624"/>
      <c r="P272" s="1624"/>
      <c r="AH272" s="1631">
        <v>0</v>
      </c>
    </row>
    <row s="1635" customFormat="1" customHeight="1" ht="18.75" hidden="1">
      <c r="A273" s="1780"/>
      <c r="B273" s="1780"/>
      <c r="C273" s="369" t="s">
        <v>1149</v>
      </c>
      <c r="D273" s="2462"/>
      <c r="E273" s="2204"/>
      <c r="F273" s="2383"/>
      <c r="G273" s="2427"/>
      <c r="H273" s="1500"/>
      <c r="I273" s="651" t="s">
        <v>1148</v>
      </c>
      <c r="J273" s="571"/>
      <c r="K273" s="1500"/>
      <c r="L273" s="214"/>
      <c r="M273" s="341"/>
      <c r="N273" s="334"/>
      <c r="O273" s="1624"/>
      <c r="P273" s="1624"/>
      <c r="AH273" s="1631">
        <v>0</v>
      </c>
    </row>
    <row s="1635" customFormat="1" customHeight="1" ht="0.75" hidden="1">
      <c r="A274" s="1780"/>
      <c r="B274" s="1780"/>
      <c r="C274" s="369" t="s">
        <v>1158</v>
      </c>
      <c r="D274" s="2462"/>
      <c r="E274" s="2204"/>
      <c r="F274" s="2383"/>
      <c r="G274" s="400"/>
      <c r="H274" s="1500"/>
      <c r="I274" s="651"/>
      <c r="J274" s="571"/>
      <c r="K274" s="1500"/>
      <c r="L274" s="214"/>
      <c r="M274" s="341"/>
      <c r="N274" s="334"/>
      <c r="O274" s="1624"/>
      <c r="P274" s="1624"/>
      <c r="AH274" s="1631">
        <v>0</v>
      </c>
    </row>
    <row s="1635" customFormat="1" customHeight="1" ht="18.75" hidden="1">
      <c r="A275" s="1780" t="s">
        <v>264</v>
      </c>
      <c r="B275" s="1780" t="s">
        <v>265</v>
      </c>
      <c r="C275" s="369"/>
      <c r="D275" s="2462"/>
      <c r="E275" s="2204"/>
      <c r="F275" s="2383" t="str">
        <f>INDEX(PT_DIFFERENTIATION_VTAR,MATCH(A275,PT_DIFFERENTIATION_VTAR_ID,0))</f>
        <v>Тариф на подключение (технологическое присоединение) к централизованной системе горячего водоснабжения</v>
      </c>
      <c r="G275" s="2427" t="str">
        <f>INDEX(PT_DIFFERENTIATION_NTAR,MATCH(B275,PT_DIFFERENTIATION_NTAR_ID,0))</f>
        <v/>
      </c>
      <c r="H275" s="1862"/>
      <c r="I275" s="1739"/>
      <c r="J275" s="1773"/>
      <c r="K275" s="1778"/>
      <c r="L275" s="1862" t="s">
        <v>310</v>
      </c>
      <c r="M275" s="341"/>
      <c r="N275" s="334"/>
      <c r="O275" s="1624"/>
      <c r="P275" s="1624"/>
      <c r="AH275" s="1631">
        <v>0</v>
      </c>
    </row>
    <row s="1635" customFormat="1" customHeight="1" ht="18.75" hidden="1">
      <c r="A276" s="1780"/>
      <c r="B276" s="1780"/>
      <c r="C276" s="369" t="s">
        <v>1149</v>
      </c>
      <c r="D276" s="2462"/>
      <c r="E276" s="2204"/>
      <c r="F276" s="2383"/>
      <c r="G276" s="2427"/>
      <c r="H276" s="1500"/>
      <c r="I276" s="651" t="s">
        <v>1148</v>
      </c>
      <c r="J276" s="571"/>
      <c r="K276" s="1500"/>
      <c r="L276" s="214"/>
      <c r="M276" s="341"/>
      <c r="N276" s="334"/>
      <c r="O276" s="1624"/>
      <c r="P276" s="1624"/>
      <c r="AH276" s="1631">
        <v>0</v>
      </c>
    </row>
    <row s="1635" customFormat="1" customHeight="1" ht="0.75" hidden="1">
      <c r="A277" s="1780"/>
      <c r="B277" s="1780"/>
      <c r="C277" s="369" t="s">
        <v>1158</v>
      </c>
      <c r="D277" s="2462"/>
      <c r="E277" s="2204"/>
      <c r="F277" s="2383"/>
      <c r="G277" s="400"/>
      <c r="H277" s="1500"/>
      <c r="I277" s="651"/>
      <c r="J277" s="571"/>
      <c r="K277" s="1500"/>
      <c r="L277" s="214"/>
      <c r="M277" s="341"/>
      <c r="N277" s="334"/>
      <c r="O277" s="1624"/>
      <c r="P277" s="1624"/>
      <c r="AH277" s="1631">
        <v>0</v>
      </c>
    </row>
    <row s="1635" customFormat="1" customHeight="1" ht="18.75" hidden="1">
      <c r="A278" s="1780" t="s">
        <v>269</v>
      </c>
      <c r="B278" s="1780" t="s">
        <v>270</v>
      </c>
      <c r="C278" s="369"/>
      <c r="D278" s="2462"/>
      <c r="E278" s="2204"/>
      <c r="F278" s="2383" t="str">
        <f>INDEX(PT_DIFFERENTIATION_VTAR,MATCH(A278,PT_DIFFERENTIATION_VTAR_ID,0))</f>
        <v>Тариф на водоотведение</v>
      </c>
      <c r="G278" s="2427" t="str">
        <f>INDEX(PT_DIFFERENTIATION_NTAR,MATCH(B278,PT_DIFFERENTIATION_NTAR_ID,0))</f>
        <v/>
      </c>
      <c r="H278" s="1862"/>
      <c r="I278" s="1739"/>
      <c r="J278" s="1773"/>
      <c r="K278" s="1778"/>
      <c r="L278" s="1862" t="s">
        <v>310</v>
      </c>
      <c r="M278" s="341"/>
      <c r="N278" s="334"/>
      <c r="O278" s="1624"/>
      <c r="P278" s="1624"/>
      <c r="AH278" s="1631">
        <v>0</v>
      </c>
    </row>
    <row s="1635" customFormat="1" customHeight="1" ht="18.75" hidden="1">
      <c r="A279" s="1780"/>
      <c r="B279" s="1780"/>
      <c r="C279" s="369" t="s">
        <v>1149</v>
      </c>
      <c r="D279" s="2462"/>
      <c r="E279" s="2204"/>
      <c r="F279" s="2383"/>
      <c r="G279" s="2427"/>
      <c r="H279" s="1500"/>
      <c r="I279" s="651" t="s">
        <v>1148</v>
      </c>
      <c r="J279" s="571"/>
      <c r="K279" s="1500"/>
      <c r="L279" s="214"/>
      <c r="M279" s="341"/>
      <c r="N279" s="334"/>
      <c r="O279" s="1624"/>
      <c r="P279" s="1624"/>
      <c r="AH279" s="1631">
        <v>0</v>
      </c>
    </row>
    <row s="1635" customFormat="1" customHeight="1" ht="0.75" hidden="1">
      <c r="A280" s="1780"/>
      <c r="B280" s="1780"/>
      <c r="C280" s="369" t="s">
        <v>1158</v>
      </c>
      <c r="D280" s="2462"/>
      <c r="E280" s="2204"/>
      <c r="F280" s="2383"/>
      <c r="G280" s="400"/>
      <c r="H280" s="1500"/>
      <c r="I280" s="651"/>
      <c r="J280" s="571"/>
      <c r="K280" s="1500"/>
      <c r="L280" s="214"/>
      <c r="M280" s="341"/>
      <c r="N280" s="334"/>
      <c r="O280" s="1624"/>
      <c r="P280" s="1624"/>
      <c r="AH280" s="1631">
        <v>0</v>
      </c>
    </row>
    <row s="1635" customFormat="1" customHeight="1" ht="18.75" hidden="1">
      <c r="A281" s="1780" t="s">
        <v>274</v>
      </c>
      <c r="B281" s="1780" t="s">
        <v>275</v>
      </c>
      <c r="C281" s="369"/>
      <c r="D281" s="2462"/>
      <c r="E281" s="2204"/>
      <c r="F281" s="2383" t="str">
        <f>INDEX(PT_DIFFERENTIATION_VTAR,MATCH(A281,PT_DIFFERENTIATION_VTAR_ID,0))</f>
        <v>Тариф на транспортировку сточных вод</v>
      </c>
      <c r="G281" s="2427" t="str">
        <f>INDEX(PT_DIFFERENTIATION_NTAR,MATCH(B281,PT_DIFFERENTIATION_NTAR_ID,0))</f>
        <v/>
      </c>
      <c r="H281" s="1862"/>
      <c r="I281" s="1739"/>
      <c r="J281" s="1773"/>
      <c r="K281" s="1778"/>
      <c r="L281" s="1862" t="s">
        <v>310</v>
      </c>
      <c r="M281" s="341"/>
      <c r="N281" s="334"/>
      <c r="O281" s="1624"/>
      <c r="P281" s="1624"/>
      <c r="AH281" s="1631">
        <v>0</v>
      </c>
    </row>
    <row s="1635" customFormat="1" customHeight="1" ht="18.75" hidden="1">
      <c r="A282" s="1780"/>
      <c r="B282" s="1780"/>
      <c r="C282" s="369" t="s">
        <v>1149</v>
      </c>
      <c r="D282" s="2462"/>
      <c r="E282" s="2204"/>
      <c r="F282" s="2383"/>
      <c r="G282" s="2427"/>
      <c r="H282" s="1500"/>
      <c r="I282" s="651" t="s">
        <v>1148</v>
      </c>
      <c r="J282" s="571"/>
      <c r="K282" s="1500"/>
      <c r="L282" s="214"/>
      <c r="M282" s="341"/>
      <c r="N282" s="334"/>
      <c r="O282" s="1624"/>
      <c r="P282" s="1624"/>
      <c r="AH282" s="1631">
        <v>0</v>
      </c>
    </row>
    <row s="1635" customFormat="1" customHeight="1" ht="0.75" hidden="1">
      <c r="A283" s="1780"/>
      <c r="B283" s="1780"/>
      <c r="C283" s="369" t="s">
        <v>1158</v>
      </c>
      <c r="D283" s="2462"/>
      <c r="E283" s="2204"/>
      <c r="F283" s="2383"/>
      <c r="G283" s="400"/>
      <c r="H283" s="1500"/>
      <c r="I283" s="651"/>
      <c r="J283" s="571"/>
      <c r="K283" s="1500"/>
      <c r="L283" s="214"/>
      <c r="M283" s="341"/>
      <c r="N283" s="334"/>
      <c r="O283" s="1624"/>
      <c r="P283" s="1624"/>
      <c r="AH283" s="1631">
        <v>0</v>
      </c>
    </row>
    <row s="1635" customFormat="1" customHeight="1" ht="18.75" hidden="1">
      <c r="A284" s="1780" t="s">
        <v>279</v>
      </c>
      <c r="B284" s="1780" t="s">
        <v>280</v>
      </c>
      <c r="C284" s="369"/>
      <c r="D284" s="2462"/>
      <c r="E284" s="2204"/>
      <c r="F284" s="2383" t="str">
        <f>INDEX(PT_DIFFERENTIATION_VTAR,MATCH(A284,PT_DIFFERENTIATION_VTAR_ID,0))</f>
        <v>Тариф на подключение (технологическое присоединение) к централизованной системе водоотведения</v>
      </c>
      <c r="G284" s="2427" t="str">
        <f>INDEX(PT_DIFFERENTIATION_NTAR,MATCH(B284,PT_DIFFERENTIATION_NTAR_ID,0))</f>
        <v/>
      </c>
      <c r="H284" s="1862"/>
      <c r="I284" s="1739"/>
      <c r="J284" s="1773"/>
      <c r="K284" s="1778"/>
      <c r="L284" s="1862" t="s">
        <v>310</v>
      </c>
      <c r="M284" s="341"/>
      <c r="N284" s="334"/>
      <c r="O284" s="1624"/>
      <c r="P284" s="1624"/>
      <c r="AH284" s="1631">
        <v>0</v>
      </c>
    </row>
    <row s="1635" customFormat="1" customHeight="1" ht="18.75" hidden="1">
      <c r="A285" s="1780"/>
      <c r="B285" s="1780"/>
      <c r="C285" s="369" t="s">
        <v>1149</v>
      </c>
      <c r="D285" s="2462"/>
      <c r="E285" s="2204"/>
      <c r="F285" s="2383"/>
      <c r="G285" s="2427"/>
      <c r="H285" s="1500"/>
      <c r="I285" s="651" t="s">
        <v>1148</v>
      </c>
      <c r="J285" s="571"/>
      <c r="K285" s="1500"/>
      <c r="L285" s="214"/>
      <c r="M285" s="341"/>
      <c r="N285" s="334"/>
      <c r="O285" s="1624"/>
      <c r="P285" s="1624"/>
      <c r="AH285" s="1631">
        <v>0</v>
      </c>
    </row>
    <row s="1635" customFormat="1" customHeight="1" ht="1.05">
      <c r="A286" s="1780"/>
      <c r="B286" s="1780"/>
      <c r="C286" s="369" t="s">
        <v>1158</v>
      </c>
      <c r="D286" s="2462"/>
      <c r="E286" s="2204"/>
      <c r="F286" s="2383"/>
      <c r="G286" s="400"/>
      <c r="H286" s="1500"/>
      <c r="I286" s="651"/>
      <c r="J286" s="571"/>
      <c r="K286" s="1500"/>
      <c r="L286" s="214"/>
      <c r="M286" s="341"/>
      <c r="N286" s="334"/>
      <c r="O286" s="1624"/>
      <c r="P286" s="1624"/>
      <c r="AH286" s="1631">
        <v>1</v>
      </c>
    </row>
    <row customHeight="1" ht="27.299999999999997">
      <c r="A287" s="1780"/>
      <c r="B287" s="1780"/>
      <c r="D287" s="376"/>
      <c r="E287" s="147" t="s">
        <v>92</v>
      </c>
      <c r="F287"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7" s="2460"/>
      <c r="H287" s="2460"/>
      <c r="I287" s="2460"/>
      <c r="J287" s="2460"/>
      <c r="K287" s="2460"/>
      <c r="L287" s="2460"/>
      <c r="M287" s="297"/>
      <c r="N287" s="334"/>
      <c r="AH287" s="374">
        <v>26</v>
      </c>
    </row>
    <row s="1635" customFormat="1" customHeight="1" ht="60.75">
      <c r="A288" s="1780" t="s">
        <v>157</v>
      </c>
      <c r="B288" s="1780" t="s">
        <v>158</v>
      </c>
      <c r="C288" s="369"/>
      <c r="D288" s="2462"/>
      <c r="E288" s="2204"/>
      <c r="F288" s="2383" t="str">
        <f>INDEX(PT_DIFFERENTIATION_VTAR,MATCH(A288,PT_DIFFERENTIATION_VTAR_ID,0))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8" s="2427" t="str">
        <f>INDEX(PT_DIFFERENTIATION_NTAR,MATCH(B288,PT_DIFFERENTIATION_NTAR_ID,0))</f>
        <v>Тепловая энергия, поставляемая потребителям ООО "Хуадянь-Тенинская ТЭЦ" </v>
      </c>
      <c r="H288" s="1862"/>
      <c r="I288" s="1739">
        <v>46388</v>
      </c>
      <c r="J288" s="1773">
        <v>46388</v>
      </c>
      <c r="K288" s="1778">
        <v>28218.311</v>
      </c>
      <c r="L288" s="1862" t="s">
        <v>310</v>
      </c>
      <c r="M28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8" s="334"/>
      <c r="O288" s="1624"/>
      <c r="P288" s="1624"/>
      <c r="AH288" s="1631">
        <v>0</v>
      </c>
    </row>
    <row s="1635" customFormat="1" customHeight="1" ht="18.75">
      <c r="A289" s="1780"/>
      <c r="B289" s="1780"/>
      <c r="C289" s="369" t="s">
        <v>1149</v>
      </c>
      <c r="D289" s="2462"/>
      <c r="E289" s="2204"/>
      <c r="F289" s="2383"/>
      <c r="G289" s="2427"/>
      <c r="H289" s="1500"/>
      <c r="I289" s="651" t="s">
        <v>1148</v>
      </c>
      <c r="J289" s="571"/>
      <c r="K289" s="1500"/>
      <c r="L289" s="214"/>
      <c r="M289" s="2170"/>
      <c r="N289" s="334"/>
      <c r="O289" s="1624"/>
      <c r="P289" s="1624"/>
      <c r="AH289" s="1631">
        <v>0</v>
      </c>
    </row>
    <row s="1635" customFormat="1" customHeight="1" ht="0.75">
      <c r="A290" s="1780"/>
      <c r="B290" s="1780"/>
      <c r="C290" s="369" t="s">
        <v>1158</v>
      </c>
      <c r="D290" s="2462"/>
      <c r="E290" s="2204"/>
      <c r="F290" s="2383"/>
      <c r="G290" s="400"/>
      <c r="H290" s="1500"/>
      <c r="I290" s="651"/>
      <c r="J290" s="571"/>
      <c r="K290" s="1500"/>
      <c r="L290" s="214"/>
      <c r="M290" s="2170"/>
      <c r="N290" s="334"/>
      <c r="O290" s="1624"/>
      <c r="P290" s="1624"/>
      <c r="AH290" s="1631">
        <v>0</v>
      </c>
    </row>
    <row s="1635" customFormat="1" customHeight="1" ht="45" hidden="1">
      <c r="A291" s="1780" t="s">
        <v>167</v>
      </c>
      <c r="B291" s="1780" t="s">
        <v>168</v>
      </c>
      <c r="C291" s="369"/>
      <c r="D291" s="2462"/>
      <c r="E291" s="2204"/>
      <c r="F291" s="2383" t="str">
        <f>INDEX(PT_DIFFERENTIATION_VTAR,MATCH(A291,PT_DIFFERENTIATION_VTAR_ID,0))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1" s="2427" t="str">
        <f>INDEX(PT_DIFFERENTIATION_NTAR,MATCH(B291,PT_DIFFERENTIATION_NTAR_ID,0))</f>
        <v/>
      </c>
      <c r="H291" s="1862"/>
      <c r="I291" s="1739"/>
      <c r="J291" s="1773"/>
      <c r="K291" s="1778"/>
      <c r="L291" s="1862" t="s">
        <v>310</v>
      </c>
      <c r="M291" s="217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186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45" hidden="1">
      <c r="A294" s="1780" t="s">
        <v>173</v>
      </c>
      <c r="B294" s="1780" t="s">
        <v>174</v>
      </c>
      <c r="C294" s="369"/>
      <c r="D294" s="2462"/>
      <c r="E294" s="2204"/>
      <c r="F294" s="2383" t="str">
        <f>INDEX(PT_DIFFERENTIATION_VTAR,MATCH(A294,PT_DIFFERENTIATION_VTAR_ID,0))</f>
        <v>Тарифы на теплоноситель, поставляемый теплоснабжающими организациями потребителям, другим теплоснабжающим организациям</v>
      </c>
      <c r="G294" s="2427" t="str">
        <f>INDEX(PT_DIFFERENTIATION_NTAR,MATCH(B294,PT_DIFFERENTIATION_NTAR_ID,0))</f>
        <v/>
      </c>
      <c r="H294" s="1862"/>
      <c r="I294" s="1739"/>
      <c r="J294" s="1773"/>
      <c r="K294" s="1778"/>
      <c r="L294" s="1862" t="s">
        <v>310</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45" hidden="1">
      <c r="A297" s="1780" t="s">
        <v>179</v>
      </c>
      <c r="B297" s="1780" t="s">
        <v>180</v>
      </c>
      <c r="C297" s="369"/>
      <c r="D297" s="2462"/>
      <c r="E297" s="2204"/>
      <c r="F297" s="2383" t="str">
        <f>INDEX(PT_DIFFERENTIATION_VTAR,MATCH(A297,PT_DIFFERENTIATION_VTAR_ID,0))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185</v>
      </c>
      <c r="B300" s="1780" t="s">
        <v>186</v>
      </c>
      <c r="C300" s="369"/>
      <c r="D300" s="2462"/>
      <c r="E300" s="2204"/>
      <c r="F300" s="2383" t="str">
        <f>INDEX(PT_DIFFERENTIATION_VTAR,MATCH(A300,PT_DIFFERENTIATION_VTAR_ID,0))</f>
        <v>Тарифы на услуги по передаче тепловой энергии</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191</v>
      </c>
      <c r="B303" s="1780" t="s">
        <v>192</v>
      </c>
      <c r="C303" s="369"/>
      <c r="D303" s="2462"/>
      <c r="E303" s="2204"/>
      <c r="F303" s="2383" t="str">
        <f>INDEX(PT_DIFFERENTIATION_VTAR,MATCH(A303,PT_DIFFERENTIATION_VTAR_ID,0))</f>
        <v>Тарифы на услуги по передаче теплоносителя</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197</v>
      </c>
      <c r="B306" s="1780" t="s">
        <v>198</v>
      </c>
      <c r="C306" s="369"/>
      <c r="D306" s="2462"/>
      <c r="E306" s="2204"/>
      <c r="F306" s="2383" t="str">
        <f>INDEX(PT_DIFFERENTIATION_VTAR,MATCH(A306,PT_DIFFERENTIATION_VTAR_ID,0))</f>
        <v>Плата за услуги по поддержанию резервной тепловой мощности при отсутствии потребления тепловой энергии</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203</v>
      </c>
      <c r="B309" s="1780" t="s">
        <v>204</v>
      </c>
      <c r="C309" s="369"/>
      <c r="D309" s="2462"/>
      <c r="E309" s="2204"/>
      <c r="F309" s="2383" t="str">
        <f>INDEX(PT_DIFFERENTIATION_VTAR,MATCH(A309,PT_DIFFERENTIATION_VTAR_ID,0))</f>
        <v>Плата за подключение (технологическое присоединение) к системе теплоснабжения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209</v>
      </c>
      <c r="B312" s="1780" t="s">
        <v>210</v>
      </c>
      <c r="C312" s="369"/>
      <c r="D312" s="2462"/>
      <c r="E312" s="2204"/>
      <c r="F312" s="2383" t="str">
        <f>INDEX(PT_DIFFERENTIATION_VTAR,MATCH(A312,PT_DIFFERENTIATION_VTAR_ID,0))</f>
        <v>Плата за подключение (технологическое присоединение) к системе теплоснабжения (индивидуальная)</v>
      </c>
      <c r="G312" s="2427" t="str">
        <f>INDEX(PT_DIFFERENTIATION_NTAR,MATCH(B312,PT_DIFFERENTIATION_NTAR_ID,0))</f>
        <v/>
      </c>
      <c r="H312" s="1989"/>
      <c r="I312" s="1739"/>
      <c r="J312" s="1773"/>
      <c r="K312" s="1778"/>
      <c r="L312" s="1989" t="s">
        <v>310</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229</v>
      </c>
      <c r="B315" s="1780" t="s">
        <v>230</v>
      </c>
      <c r="C315" s="369"/>
      <c r="D315" s="2462"/>
      <c r="E315" s="2204"/>
      <c r="F315" s="2383" t="str">
        <f>INDEX(PT_DIFFERENTIATION_VTAR,MATCH(A315,PT_DIFFERENTIATION_VTAR_ID,0))</f>
        <v>Тариф на питьевую воду (питьевое водоснабжение)</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234</v>
      </c>
      <c r="B318" s="1780" t="s">
        <v>235</v>
      </c>
      <c r="C318" s="369"/>
      <c r="D318" s="2462"/>
      <c r="E318" s="2204"/>
      <c r="F318" s="2383" t="str">
        <f>INDEX(PT_DIFFERENTIATION_VTAR,MATCH(A318,PT_DIFFERENTIATION_VTAR_ID,0))</f>
        <v>Тариф на техническую воду</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239</v>
      </c>
      <c r="B321" s="1780" t="s">
        <v>240</v>
      </c>
      <c r="C321" s="369"/>
      <c r="D321" s="2462"/>
      <c r="E321" s="2204"/>
      <c r="F321" s="2383" t="str">
        <f>INDEX(PT_DIFFERENTIATION_VTAR,MATCH(A321,PT_DIFFERENTIATION_VTAR_ID,0))</f>
        <v>Тариф на транспортировку воды</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244</v>
      </c>
      <c r="B324" s="1780" t="s">
        <v>245</v>
      </c>
      <c r="C324" s="369"/>
      <c r="D324" s="2462"/>
      <c r="E324" s="2204"/>
      <c r="F324" s="2383" t="str">
        <f>INDEX(PT_DIFFERENTIATION_VTAR,MATCH(A324,PT_DIFFERENTIATION_VTAR_ID,0))</f>
        <v>Тариф на подвоз воды</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249</v>
      </c>
      <c r="B327" s="1780" t="s">
        <v>250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холодного водоснабжения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0.75" hidden="1">
      <c r="A329" s="1780"/>
      <c r="B329" s="1780"/>
      <c r="C329" s="369" t="s">
        <v>1158</v>
      </c>
      <c r="D329" s="2462"/>
      <c r="E329" s="2204"/>
      <c r="F329" s="2383"/>
      <c r="G329" s="400"/>
      <c r="H329" s="1500"/>
      <c r="I329" s="651"/>
      <c r="J329" s="571"/>
      <c r="K329" s="1500"/>
      <c r="L329" s="214"/>
      <c r="M329" s="341"/>
      <c r="N329" s="334"/>
      <c r="O329" s="1624"/>
      <c r="P329" s="1624"/>
      <c r="AH329" s="1631">
        <v>0</v>
      </c>
    </row>
    <row s="1635" customFormat="1" customHeight="1" ht="18.75" hidden="1">
      <c r="A330" s="1780" t="s">
        <v>254</v>
      </c>
      <c r="B330" s="1780" t="s">
        <v>255</v>
      </c>
      <c r="C330" s="369"/>
      <c r="D330" s="2462"/>
      <c r="E330" s="2204"/>
      <c r="F330" s="2383" t="str">
        <f>INDEX(PT_DIFFERENTIATION_VTAR,MATCH(A330,PT_DIFFERENTIATION_VTAR_ID,0))</f>
        <v>Тариф на горячую воду (горячее водоснабжение)</v>
      </c>
      <c r="G330" s="2427" t="str">
        <f>INDEX(PT_DIFFERENTIATION_NTAR,MATCH(B330,PT_DIFFERENTIATION_NTAR_ID,0))</f>
        <v/>
      </c>
      <c r="H330" s="1862"/>
      <c r="I330" s="1739"/>
      <c r="J330" s="1773"/>
      <c r="K330" s="1778"/>
      <c r="L330" s="1862" t="s">
        <v>310</v>
      </c>
      <c r="M330" s="341"/>
      <c r="N330" s="334"/>
      <c r="O330" s="1624"/>
      <c r="P330" s="1624"/>
      <c r="AH330" s="1631">
        <v>0</v>
      </c>
    </row>
    <row s="1635" customFormat="1" customHeight="1" ht="18.75" hidden="1">
      <c r="A331" s="1780"/>
      <c r="B331" s="1780"/>
      <c r="C331" s="369" t="s">
        <v>1149</v>
      </c>
      <c r="D331" s="2462"/>
      <c r="E331" s="2204"/>
      <c r="F331" s="2383"/>
      <c r="G331" s="2427"/>
      <c r="H331" s="1500"/>
      <c r="I331" s="651" t="s">
        <v>1148</v>
      </c>
      <c r="J331" s="571"/>
      <c r="K331" s="1500"/>
      <c r="L331" s="214"/>
      <c r="M331" s="341"/>
      <c r="N331" s="334"/>
      <c r="O331" s="1624"/>
      <c r="P331" s="1624"/>
      <c r="AH331" s="1631">
        <v>0</v>
      </c>
    </row>
    <row s="1635" customFormat="1" customHeight="1" ht="0.75" hidden="1">
      <c r="A332" s="1780"/>
      <c r="B332" s="1780"/>
      <c r="C332" s="369" t="s">
        <v>1158</v>
      </c>
      <c r="D332" s="2462"/>
      <c r="E332" s="2204"/>
      <c r="F332" s="2383"/>
      <c r="G332" s="400"/>
      <c r="H332" s="1500"/>
      <c r="I332" s="651"/>
      <c r="J332" s="571"/>
      <c r="K332" s="1500"/>
      <c r="L332" s="214"/>
      <c r="M332" s="341"/>
      <c r="N332" s="334"/>
      <c r="O332" s="1624"/>
      <c r="P332" s="1624"/>
      <c r="AH332" s="1631">
        <v>0</v>
      </c>
    </row>
    <row s="1635" customFormat="1" customHeight="1" ht="18.75" hidden="1">
      <c r="A333" s="1780" t="s">
        <v>259</v>
      </c>
      <c r="B333" s="1780" t="s">
        <v>260</v>
      </c>
      <c r="C333" s="369"/>
      <c r="D333" s="2462"/>
      <c r="E333" s="2204"/>
      <c r="F333" s="2383" t="str">
        <f>INDEX(PT_DIFFERENTIATION_VTAR,MATCH(A333,PT_DIFFERENTIATION_VTAR_ID,0))</f>
        <v>Тариф на транспортировку горячей воды</v>
      </c>
      <c r="G333" s="2427" t="str">
        <f>INDEX(PT_DIFFERENTIATION_NTAR,MATCH(B333,PT_DIFFERENTIATION_NTAR_ID,0))</f>
        <v/>
      </c>
      <c r="H333" s="1862"/>
      <c r="I333" s="1739"/>
      <c r="J333" s="1773"/>
      <c r="K333" s="1778"/>
      <c r="L333" s="1862" t="s">
        <v>310</v>
      </c>
      <c r="M333" s="341"/>
      <c r="N333" s="334"/>
      <c r="O333" s="1624"/>
      <c r="P333" s="1624"/>
      <c r="AH333" s="1631">
        <v>0</v>
      </c>
    </row>
    <row s="1635" customFormat="1" customHeight="1" ht="18.75" hidden="1">
      <c r="A334" s="1780"/>
      <c r="B334" s="1780"/>
      <c r="C334" s="369" t="s">
        <v>1149</v>
      </c>
      <c r="D334" s="2462"/>
      <c r="E334" s="2204"/>
      <c r="F334" s="2383"/>
      <c r="G334" s="2427"/>
      <c r="H334" s="1500"/>
      <c r="I334" s="651" t="s">
        <v>1148</v>
      </c>
      <c r="J334" s="571"/>
      <c r="K334" s="1500"/>
      <c r="L334" s="214"/>
      <c r="M334" s="341"/>
      <c r="N334" s="334"/>
      <c r="O334" s="1624"/>
      <c r="P334" s="1624"/>
      <c r="AH334" s="1631">
        <v>0</v>
      </c>
    </row>
    <row s="1635" customFormat="1" customHeight="1" ht="0.75" hidden="1">
      <c r="A335" s="1780"/>
      <c r="B335" s="1780"/>
      <c r="C335" s="369" t="s">
        <v>1158</v>
      </c>
      <c r="D335" s="2462"/>
      <c r="E335" s="2204"/>
      <c r="F335" s="2383"/>
      <c r="G335" s="400"/>
      <c r="H335" s="1500"/>
      <c r="I335" s="651"/>
      <c r="J335" s="571"/>
      <c r="K335" s="1500"/>
      <c r="L335" s="214"/>
      <c r="M335" s="341"/>
      <c r="N335" s="334"/>
      <c r="O335" s="1624"/>
      <c r="P335" s="1624"/>
      <c r="AH335" s="1631">
        <v>0</v>
      </c>
    </row>
    <row s="1635" customFormat="1" customHeight="1" ht="18.75" hidden="1">
      <c r="A336" s="1780" t="s">
        <v>264</v>
      </c>
      <c r="B336" s="1780" t="s">
        <v>265</v>
      </c>
      <c r="C336" s="369"/>
      <c r="D336" s="2462"/>
      <c r="E336" s="2204"/>
      <c r="F336" s="2383" t="str">
        <f>INDEX(PT_DIFFERENTIATION_VTAR,MATCH(A336,PT_DIFFERENTIATION_VTAR_ID,0))</f>
        <v>Тариф на подключение (технологическое присоединение) к централизованной системе горячего водоснабжения</v>
      </c>
      <c r="G336" s="2427" t="str">
        <f>INDEX(PT_DIFFERENTIATION_NTAR,MATCH(B336,PT_DIFFERENTIATION_NTAR_ID,0))</f>
        <v/>
      </c>
      <c r="H336" s="1862"/>
      <c r="I336" s="1739"/>
      <c r="J336" s="1773"/>
      <c r="K336" s="1778"/>
      <c r="L336" s="1862" t="s">
        <v>310</v>
      </c>
      <c r="M336" s="341"/>
      <c r="N336" s="334"/>
      <c r="O336" s="1624"/>
      <c r="P336" s="1624"/>
      <c r="AH336" s="1631">
        <v>0</v>
      </c>
    </row>
    <row s="1635" customFormat="1" customHeight="1" ht="18.75" hidden="1">
      <c r="A337" s="1780"/>
      <c r="B337" s="1780"/>
      <c r="C337" s="369" t="s">
        <v>1149</v>
      </c>
      <c r="D337" s="2462"/>
      <c r="E337" s="2204"/>
      <c r="F337" s="2383"/>
      <c r="G337" s="2427"/>
      <c r="H337" s="1500"/>
      <c r="I337" s="651" t="s">
        <v>1148</v>
      </c>
      <c r="J337" s="571"/>
      <c r="K337" s="1500"/>
      <c r="L337" s="214"/>
      <c r="M337" s="341"/>
      <c r="N337" s="334"/>
      <c r="O337" s="1624"/>
      <c r="P337" s="1624"/>
      <c r="AH337" s="1631">
        <v>0</v>
      </c>
    </row>
    <row s="1635" customFormat="1" customHeight="1" ht="0.75" hidden="1">
      <c r="A338" s="1780"/>
      <c r="B338" s="1780"/>
      <c r="C338" s="369" t="s">
        <v>1158</v>
      </c>
      <c r="D338" s="2462"/>
      <c r="E338" s="2204"/>
      <c r="F338" s="2383"/>
      <c r="G338" s="400"/>
      <c r="H338" s="1500"/>
      <c r="I338" s="651"/>
      <c r="J338" s="571"/>
      <c r="K338" s="1500"/>
      <c r="L338" s="214"/>
      <c r="M338" s="341"/>
      <c r="N338" s="334"/>
      <c r="O338" s="1624"/>
      <c r="P338" s="1624"/>
      <c r="AH338" s="1631">
        <v>0</v>
      </c>
    </row>
    <row s="1635" customFormat="1" customHeight="1" ht="18.75" hidden="1">
      <c r="A339" s="1780" t="s">
        <v>269</v>
      </c>
      <c r="B339" s="1780" t="s">
        <v>270</v>
      </c>
      <c r="C339" s="369"/>
      <c r="D339" s="2462"/>
      <c r="E339" s="2204"/>
      <c r="F339" s="2383" t="str">
        <f>INDEX(PT_DIFFERENTIATION_VTAR,MATCH(A339,PT_DIFFERENTIATION_VTAR_ID,0))</f>
        <v>Тариф на водоотведение</v>
      </c>
      <c r="G339" s="2427" t="str">
        <f>INDEX(PT_DIFFERENTIATION_NTAR,MATCH(B339,PT_DIFFERENTIATION_NTAR_ID,0))</f>
        <v/>
      </c>
      <c r="H339" s="1862"/>
      <c r="I339" s="1739"/>
      <c r="J339" s="1773"/>
      <c r="K339" s="1778"/>
      <c r="L339" s="1862" t="s">
        <v>310</v>
      </c>
      <c r="M339" s="341"/>
      <c r="N339" s="334"/>
      <c r="O339" s="1624"/>
      <c r="P339" s="1624"/>
      <c r="AH339" s="1631">
        <v>0</v>
      </c>
    </row>
    <row s="1635" customFormat="1" customHeight="1" ht="18.75" hidden="1">
      <c r="A340" s="1780"/>
      <c r="B340" s="1780"/>
      <c r="C340" s="369" t="s">
        <v>1149</v>
      </c>
      <c r="D340" s="2462"/>
      <c r="E340" s="2204"/>
      <c r="F340" s="2383"/>
      <c r="G340" s="2427"/>
      <c r="H340" s="1500"/>
      <c r="I340" s="651" t="s">
        <v>1148</v>
      </c>
      <c r="J340" s="571"/>
      <c r="K340" s="1500"/>
      <c r="L340" s="214"/>
      <c r="M340" s="341"/>
      <c r="N340" s="334"/>
      <c r="O340" s="1624"/>
      <c r="P340" s="1624"/>
      <c r="AH340" s="1631">
        <v>0</v>
      </c>
    </row>
    <row s="1635" customFormat="1" customHeight="1" ht="0.75" hidden="1">
      <c r="A341" s="1780"/>
      <c r="B341" s="1780"/>
      <c r="C341" s="369" t="s">
        <v>1158</v>
      </c>
      <c r="D341" s="2462"/>
      <c r="E341" s="2204"/>
      <c r="F341" s="2383"/>
      <c r="G341" s="400"/>
      <c r="H341" s="1500"/>
      <c r="I341" s="651"/>
      <c r="J341" s="571"/>
      <c r="K341" s="1500"/>
      <c r="L341" s="214"/>
      <c r="M341" s="341"/>
      <c r="N341" s="334"/>
      <c r="O341" s="1624"/>
      <c r="P341" s="1624"/>
      <c r="AH341" s="1631">
        <v>0</v>
      </c>
    </row>
    <row s="1635" customFormat="1" customHeight="1" ht="18.75" hidden="1">
      <c r="A342" s="1780" t="s">
        <v>274</v>
      </c>
      <c r="B342" s="1780" t="s">
        <v>275</v>
      </c>
      <c r="C342" s="369"/>
      <c r="D342" s="2462"/>
      <c r="E342" s="2204"/>
      <c r="F342" s="2383" t="str">
        <f>INDEX(PT_DIFFERENTIATION_VTAR,MATCH(A342,PT_DIFFERENTIATION_VTAR_ID,0))</f>
        <v>Тариф на транспортировку сточных вод</v>
      </c>
      <c r="G342" s="2427" t="str">
        <f>INDEX(PT_DIFFERENTIATION_NTAR,MATCH(B342,PT_DIFFERENTIATION_NTAR_ID,0))</f>
        <v/>
      </c>
      <c r="H342" s="1862"/>
      <c r="I342" s="1739"/>
      <c r="J342" s="1773"/>
      <c r="K342" s="1778"/>
      <c r="L342" s="1862" t="s">
        <v>310</v>
      </c>
      <c r="M342" s="341"/>
      <c r="N342" s="334"/>
      <c r="O342" s="1624"/>
      <c r="P342" s="1624"/>
      <c r="AH342" s="1631">
        <v>0</v>
      </c>
    </row>
    <row s="1635" customFormat="1" customHeight="1" ht="18.75" hidden="1">
      <c r="A343" s="1780"/>
      <c r="B343" s="1780"/>
      <c r="C343" s="369" t="s">
        <v>1149</v>
      </c>
      <c r="D343" s="2462"/>
      <c r="E343" s="2204"/>
      <c r="F343" s="2383"/>
      <c r="G343" s="2427"/>
      <c r="H343" s="1500"/>
      <c r="I343" s="651" t="s">
        <v>1148</v>
      </c>
      <c r="J343" s="571"/>
      <c r="K343" s="1500"/>
      <c r="L343" s="214"/>
      <c r="M343" s="341"/>
      <c r="N343" s="334"/>
      <c r="O343" s="1624"/>
      <c r="P343" s="1624"/>
      <c r="AH343" s="1631">
        <v>0</v>
      </c>
    </row>
    <row s="1635" customFormat="1" customHeight="1" ht="0.75" hidden="1">
      <c r="A344" s="1780"/>
      <c r="B344" s="1780"/>
      <c r="C344" s="369" t="s">
        <v>1158</v>
      </c>
      <c r="D344" s="2462"/>
      <c r="E344" s="2204"/>
      <c r="F344" s="2383"/>
      <c r="G344" s="400"/>
      <c r="H344" s="1500"/>
      <c r="I344" s="651"/>
      <c r="J344" s="571"/>
      <c r="K344" s="1500"/>
      <c r="L344" s="214"/>
      <c r="M344" s="341"/>
      <c r="N344" s="334"/>
      <c r="O344" s="1624"/>
      <c r="P344" s="1624"/>
      <c r="AH344" s="1631">
        <v>0</v>
      </c>
    </row>
    <row s="1635" customFormat="1" customHeight="1" ht="18.75" hidden="1">
      <c r="A345" s="1780" t="s">
        <v>279</v>
      </c>
      <c r="B345" s="1780" t="s">
        <v>280</v>
      </c>
      <c r="C345" s="369"/>
      <c r="D345" s="2462"/>
      <c r="E345" s="2204"/>
      <c r="F345" s="2383" t="str">
        <f>INDEX(PT_DIFFERENTIATION_VTAR,MATCH(A345,PT_DIFFERENTIATION_VTAR_ID,0))</f>
        <v>Тариф на подключение (технологическое присоединение) к централизованной системе водоотведения</v>
      </c>
      <c r="G345" s="2427" t="str">
        <f>INDEX(PT_DIFFERENTIATION_NTAR,MATCH(B345,PT_DIFFERENTIATION_NTAR_ID,0))</f>
        <v/>
      </c>
      <c r="H345" s="1862"/>
      <c r="I345" s="1739"/>
      <c r="J345" s="1773"/>
      <c r="K345" s="1778"/>
      <c r="L345" s="1862" t="s">
        <v>310</v>
      </c>
      <c r="M345" s="341"/>
      <c r="N345" s="334"/>
      <c r="O345" s="1624"/>
      <c r="P345" s="1624"/>
      <c r="AH345" s="1631">
        <v>0</v>
      </c>
    </row>
    <row s="1635" customFormat="1" customHeight="1" ht="18.75" hidden="1">
      <c r="A346" s="1780"/>
      <c r="B346" s="1780"/>
      <c r="C346" s="369" t="s">
        <v>1149</v>
      </c>
      <c r="D346" s="2462"/>
      <c r="E346" s="2204"/>
      <c r="F346" s="2383"/>
      <c r="G346" s="2427"/>
      <c r="H346" s="1500"/>
      <c r="I346" s="651" t="s">
        <v>1148</v>
      </c>
      <c r="J346" s="571"/>
      <c r="K346" s="1500"/>
      <c r="L346" s="214"/>
      <c r="M346" s="341"/>
      <c r="N346" s="334"/>
      <c r="O346" s="1624"/>
      <c r="P346" s="1624"/>
      <c r="AH346" s="1631">
        <v>0</v>
      </c>
    </row>
    <row s="1635" customFormat="1" customHeight="1" ht="1.05">
      <c r="A347" s="1780"/>
      <c r="B347" s="1780"/>
      <c r="C347" s="369" t="s">
        <v>1158</v>
      </c>
      <c r="D347" s="2462"/>
      <c r="E347" s="2204"/>
      <c r="F347" s="2383"/>
      <c r="G347" s="400"/>
      <c r="H347" s="1500"/>
      <c r="I347" s="651"/>
      <c r="J347" s="571"/>
      <c r="K347" s="1500"/>
      <c r="L347" s="214"/>
      <c r="M347" s="341"/>
      <c r="N347" s="334"/>
      <c r="O347" s="1624"/>
      <c r="P347" s="1624"/>
      <c r="AH347" s="1631">
        <v>1</v>
      </c>
    </row>
    <row s="1823" customFormat="1" customHeight="1" ht="3">
      <c r="A348" s="1780"/>
      <c r="B348" s="1780"/>
      <c r="C348" s="1781"/>
      <c r="E348" s="402"/>
      <c r="F348" s="402"/>
      <c r="G348" s="402"/>
      <c r="H348" s="402"/>
      <c r="I348" s="402"/>
      <c r="J348" s="402"/>
      <c r="K348" s="402"/>
      <c r="L348" s="402"/>
      <c r="M348" s="402"/>
      <c r="O348" s="196"/>
      <c r="P348" s="196"/>
      <c r="AH348" s="140">
        <v>3</v>
      </c>
    </row>
    <row customHeight="1" ht="26.25">
      <c r="E349" s="202"/>
      <c r="F349" s="2285"/>
      <c r="G349" s="2285"/>
      <c r="H349" s="2285"/>
      <c r="I349" s="2285"/>
      <c r="J349" s="2285"/>
      <c r="K349" s="2285"/>
      <c r="L349" s="2285"/>
      <c r="M349" s="2285"/>
      <c r="AH349" s="374">
        <v>25</v>
      </c>
    </row>
    <row customHeight="1" ht="14.25" hidden="1">
      <c r="A350" s="1779" t="s">
        <v>82</v>
      </c>
      <c r="B350" s="1779">
        <v>0</v>
      </c>
      <c r="C350" s="369">
        <v>0</v>
      </c>
      <c r="D350" s="344">
        <v>3</v>
      </c>
      <c r="E350" s="374">
        <v>6</v>
      </c>
      <c r="F350" s="374">
        <v>46</v>
      </c>
      <c r="G350" s="374">
        <v>35</v>
      </c>
      <c r="H350" s="374">
        <v>3</v>
      </c>
      <c r="I350" s="374">
        <v>11</v>
      </c>
      <c r="J350" s="374">
        <v>11</v>
      </c>
      <c r="K350" s="374">
        <v>35</v>
      </c>
      <c r="L350" s="374">
        <v>35</v>
      </c>
      <c r="M350" s="374">
        <v>84</v>
      </c>
      <c r="N350" s="374">
        <v>10</v>
      </c>
      <c r="O350" s="350">
        <v>10</v>
      </c>
      <c r="P350" s="350">
        <v>10</v>
      </c>
      <c r="Q350" s="374">
        <v>10</v>
      </c>
      <c r="R350" s="374">
        <v>10</v>
      </c>
      <c r="S350" s="374">
        <v>10</v>
      </c>
      <c r="T350" s="374">
        <v>10</v>
      </c>
      <c r="U350" s="374">
        <v>10</v>
      </c>
      <c r="V350" s="374">
        <v>10</v>
      </c>
      <c r="W350" s="374">
        <v>10</v>
      </c>
      <c r="X350" s="374">
        <v>10</v>
      </c>
      <c r="Y350" s="374">
        <v>10</v>
      </c>
      <c r="Z350" s="374">
        <v>10</v>
      </c>
      <c r="AA350" s="374">
        <v>10</v>
      </c>
      <c r="AB350" s="374">
        <v>10</v>
      </c>
      <c r="AC350" s="374">
        <v>10</v>
      </c>
      <c r="AD350" s="374">
        <v>10</v>
      </c>
      <c r="AE350" s="374">
        <v>10</v>
      </c>
      <c r="AF350" s="374">
        <v>10</v>
      </c>
      <c r="AG350" s="374">
        <v>10</v>
      </c>
      <c r="AH350" s="374">
        <v>14</v>
      </c>
    </row>
  </sheetData>
  <sheetProtection formatColumns="0" formatRows="0" autoFilter="0" sort="0" insertRows="0" insertColumns="1" deleteRows="0" deleteColumns="0"/>
  <mergeCells count="428">
    <mergeCell ref="G48:G49"/>
    <mergeCell ref="D120:D122"/>
    <mergeCell ref="E120:E122"/>
    <mergeCell ref="F120:F122"/>
    <mergeCell ref="G120:G121"/>
    <mergeCell ref="D190:D192"/>
    <mergeCell ref="E190:E192"/>
    <mergeCell ref="F190:F192"/>
    <mergeCell ref="G190:G191"/>
    <mergeCell ref="D69:D71"/>
    <mergeCell ref="E69:E71"/>
    <mergeCell ref="F69:F71"/>
    <mergeCell ref="D99:D101"/>
    <mergeCell ref="E99:E101"/>
    <mergeCell ref="D72:D74"/>
    <mergeCell ref="E72:E74"/>
    <mergeCell ref="F72:F74"/>
    <mergeCell ref="G175:G176"/>
    <mergeCell ref="G178:G179"/>
    <mergeCell ref="E48:E50"/>
    <mergeCell ref="F48:F50"/>
    <mergeCell ref="G105:G106"/>
    <mergeCell ref="G108:G109"/>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4:F326"/>
    <mergeCell ref="G321:G32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9:M349"/>
    <mergeCell ref="F287:L287"/>
    <mergeCell ref="D288:D290"/>
    <mergeCell ref="E288:E290"/>
    <mergeCell ref="F288:F290"/>
    <mergeCell ref="D291:D293"/>
    <mergeCell ref="E291:E293"/>
    <mergeCell ref="F291:F293"/>
    <mergeCell ref="D294:D296"/>
    <mergeCell ref="D300:D302"/>
    <mergeCell ref="E300:E302"/>
    <mergeCell ref="F300:F302"/>
    <mergeCell ref="D303:D305"/>
    <mergeCell ref="E303:E305"/>
    <mergeCell ref="F303:F305"/>
    <mergeCell ref="E294:E296"/>
    <mergeCell ref="F294:F296"/>
    <mergeCell ref="D297:D299"/>
    <mergeCell ref="E297:E299"/>
    <mergeCell ref="F321:F323"/>
    <mergeCell ref="D324:D326"/>
    <mergeCell ref="E324:E326"/>
    <mergeCell ref="D345:D347"/>
    <mergeCell ref="E345:E347"/>
    <mergeCell ref="G45:G46"/>
    <mergeCell ref="G51:G52"/>
    <mergeCell ref="G54:G55"/>
    <mergeCell ref="G57:G58"/>
    <mergeCell ref="M227:M230"/>
    <mergeCell ref="M87:M99"/>
    <mergeCell ref="F156:L156"/>
    <mergeCell ref="M157:M169"/>
    <mergeCell ref="F226:L226"/>
    <mergeCell ref="F51:F53"/>
    <mergeCell ref="F54:F56"/>
    <mergeCell ref="F75:F77"/>
    <mergeCell ref="F78:F80"/>
    <mergeCell ref="F99:F101"/>
    <mergeCell ref="F102:F104"/>
    <mergeCell ref="M24:M83"/>
    <mergeCell ref="G42:G43"/>
    <mergeCell ref="G138:G139"/>
    <mergeCell ref="G141:G142"/>
    <mergeCell ref="G144:G145"/>
    <mergeCell ref="G147:G148"/>
    <mergeCell ref="G172:G173"/>
    <mergeCell ref="G99:G100"/>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102:D104"/>
    <mergeCell ref="E102:E104"/>
    <mergeCell ref="D117:D119"/>
    <mergeCell ref="E117:E119"/>
    <mergeCell ref="F117:F119"/>
    <mergeCell ref="F105:F107"/>
    <mergeCell ref="D108:D110"/>
    <mergeCell ref="E108:E110"/>
    <mergeCell ref="F108:F110"/>
    <mergeCell ref="D81:D83"/>
    <mergeCell ref="E81:E83"/>
    <mergeCell ref="F81:F83"/>
    <mergeCell ref="D87:D98"/>
    <mergeCell ref="E87:E98"/>
    <mergeCell ref="F87:F98"/>
    <mergeCell ref="D105:D107"/>
    <mergeCell ref="E105:E107"/>
    <mergeCell ref="F84:L84"/>
    <mergeCell ref="H85:I85"/>
    <mergeCell ref="F86:L86"/>
    <mergeCell ref="G111:G112"/>
    <mergeCell ref="D123:D125"/>
    <mergeCell ref="E123:E125"/>
    <mergeCell ref="F123:F125"/>
    <mergeCell ref="D111:D113"/>
    <mergeCell ref="E111:E113"/>
    <mergeCell ref="F111:F113"/>
    <mergeCell ref="D114:D116"/>
    <mergeCell ref="E114:E116"/>
    <mergeCell ref="F114:F116"/>
    <mergeCell ref="D126:D128"/>
    <mergeCell ref="E126:E128"/>
    <mergeCell ref="F126:F128"/>
    <mergeCell ref="D129:D131"/>
    <mergeCell ref="E129:E131"/>
    <mergeCell ref="F129:F131"/>
    <mergeCell ref="G129:G130"/>
    <mergeCell ref="G132:G133"/>
    <mergeCell ref="G135:G136"/>
    <mergeCell ref="D132:D134"/>
    <mergeCell ref="E132:E134"/>
    <mergeCell ref="F132:F134"/>
    <mergeCell ref="D135:D137"/>
    <mergeCell ref="E135:E137"/>
    <mergeCell ref="F135:F137"/>
    <mergeCell ref="D144:D146"/>
    <mergeCell ref="E144:E146"/>
    <mergeCell ref="F144:F146"/>
    <mergeCell ref="D147:D149"/>
    <mergeCell ref="E147:E149"/>
    <mergeCell ref="F147:F149"/>
    <mergeCell ref="D138:D140"/>
    <mergeCell ref="E138:E140"/>
    <mergeCell ref="F138:F140"/>
    <mergeCell ref="D141:D143"/>
    <mergeCell ref="E141:E143"/>
    <mergeCell ref="F141:F143"/>
    <mergeCell ref="G150:G151"/>
    <mergeCell ref="G153:G154"/>
    <mergeCell ref="G157:G167"/>
    <mergeCell ref="G169:G170"/>
    <mergeCell ref="D178:D180"/>
    <mergeCell ref="E178:E180"/>
    <mergeCell ref="F178:F180"/>
    <mergeCell ref="D181:D183"/>
    <mergeCell ref="E181:E183"/>
    <mergeCell ref="F181:F183"/>
    <mergeCell ref="D172:D174"/>
    <mergeCell ref="D169:D171"/>
    <mergeCell ref="E169:E171"/>
    <mergeCell ref="F169:F171"/>
    <mergeCell ref="D150:D152"/>
    <mergeCell ref="E150:E152"/>
    <mergeCell ref="F150:F152"/>
    <mergeCell ref="D153:D155"/>
    <mergeCell ref="E153:E155"/>
    <mergeCell ref="F153:F155"/>
    <mergeCell ref="D157:D168"/>
    <mergeCell ref="E157:E168"/>
    <mergeCell ref="F157:F168"/>
    <mergeCell ref="E172:E174"/>
    <mergeCell ref="F172:F174"/>
    <mergeCell ref="D175:D177"/>
    <mergeCell ref="E175:E177"/>
    <mergeCell ref="F175:F177"/>
    <mergeCell ref="D184:D186"/>
    <mergeCell ref="E184:E186"/>
    <mergeCell ref="F184:F186"/>
    <mergeCell ref="D187:D189"/>
    <mergeCell ref="E187:E189"/>
    <mergeCell ref="F187:F189"/>
    <mergeCell ref="D208:D210"/>
    <mergeCell ref="E208:E210"/>
    <mergeCell ref="F208:F210"/>
    <mergeCell ref="D199:D201"/>
    <mergeCell ref="E199:E201"/>
    <mergeCell ref="F199:F201"/>
    <mergeCell ref="D202:D204"/>
    <mergeCell ref="E202:E204"/>
    <mergeCell ref="F202:F204"/>
    <mergeCell ref="D193:D195"/>
    <mergeCell ref="E193:E195"/>
    <mergeCell ref="F193:F195"/>
    <mergeCell ref="D196:D198"/>
    <mergeCell ref="E196:E198"/>
    <mergeCell ref="F196:F198"/>
    <mergeCell ref="G196:G197"/>
    <mergeCell ref="D205:D207"/>
    <mergeCell ref="E205:E207"/>
    <mergeCell ref="F205:F207"/>
    <mergeCell ref="D211:D213"/>
    <mergeCell ref="E211:E213"/>
    <mergeCell ref="F211:F213"/>
    <mergeCell ref="D214:D216"/>
    <mergeCell ref="E214:E216"/>
    <mergeCell ref="F214:F216"/>
    <mergeCell ref="G211:G212"/>
    <mergeCell ref="G214:G215"/>
    <mergeCell ref="D233:D235"/>
    <mergeCell ref="E233:E235"/>
    <mergeCell ref="F233:F235"/>
    <mergeCell ref="D223:D225"/>
    <mergeCell ref="E223:E225"/>
    <mergeCell ref="F223:F225"/>
    <mergeCell ref="D227:D229"/>
    <mergeCell ref="E227:E229"/>
    <mergeCell ref="F227:F229"/>
    <mergeCell ref="D217:D219"/>
    <mergeCell ref="E217:E219"/>
    <mergeCell ref="F217:F219"/>
    <mergeCell ref="D220:D222"/>
    <mergeCell ref="E220:E222"/>
    <mergeCell ref="F220:F222"/>
    <mergeCell ref="G220:G221"/>
    <mergeCell ref="D242:D244"/>
    <mergeCell ref="E242:E244"/>
    <mergeCell ref="F242:F244"/>
    <mergeCell ref="D245:D247"/>
    <mergeCell ref="E245:E247"/>
    <mergeCell ref="F245:F247"/>
    <mergeCell ref="G245:G246"/>
    <mergeCell ref="D230:D232"/>
    <mergeCell ref="E230:E232"/>
    <mergeCell ref="F230:F232"/>
    <mergeCell ref="D236:D238"/>
    <mergeCell ref="E236:E238"/>
    <mergeCell ref="F236:F238"/>
    <mergeCell ref="D239:D241"/>
    <mergeCell ref="E239:E241"/>
    <mergeCell ref="F239:F241"/>
    <mergeCell ref="D257:D259"/>
    <mergeCell ref="E257:E259"/>
    <mergeCell ref="F257:F259"/>
    <mergeCell ref="G251:G252"/>
    <mergeCell ref="D263:D265"/>
    <mergeCell ref="E263:E265"/>
    <mergeCell ref="F263:F265"/>
    <mergeCell ref="D260:D262"/>
    <mergeCell ref="E260:E262"/>
    <mergeCell ref="F260:F262"/>
    <mergeCell ref="D248:D250"/>
    <mergeCell ref="E248:E250"/>
    <mergeCell ref="F248:F250"/>
    <mergeCell ref="D254:D256"/>
    <mergeCell ref="E254:E256"/>
    <mergeCell ref="F254:F256"/>
    <mergeCell ref="D251:D253"/>
    <mergeCell ref="E251:E253"/>
    <mergeCell ref="F251:F253"/>
    <mergeCell ref="D266:D268"/>
    <mergeCell ref="E266:E268"/>
    <mergeCell ref="F266:F268"/>
    <mergeCell ref="G263:G264"/>
    <mergeCell ref="G266:G267"/>
    <mergeCell ref="G269:G270"/>
    <mergeCell ref="D284:D286"/>
    <mergeCell ref="E284:E286"/>
    <mergeCell ref="F284:F286"/>
    <mergeCell ref="D275:D277"/>
    <mergeCell ref="E275:E277"/>
    <mergeCell ref="F275:F277"/>
    <mergeCell ref="D278:D280"/>
    <mergeCell ref="E278:E280"/>
    <mergeCell ref="F278:F280"/>
    <mergeCell ref="D269:D271"/>
    <mergeCell ref="E269:E271"/>
    <mergeCell ref="F269:F271"/>
    <mergeCell ref="D272:D274"/>
    <mergeCell ref="E272:E274"/>
    <mergeCell ref="F272:F274"/>
    <mergeCell ref="G272:G273"/>
    <mergeCell ref="D281:D283"/>
    <mergeCell ref="E281:E283"/>
    <mergeCell ref="F281:F283"/>
    <mergeCell ref="F297:F299"/>
    <mergeCell ref="D315:D317"/>
    <mergeCell ref="E315:E317"/>
    <mergeCell ref="F315:F317"/>
    <mergeCell ref="D318:D320"/>
    <mergeCell ref="E318:E320"/>
    <mergeCell ref="F318:F320"/>
    <mergeCell ref="D306:D308"/>
    <mergeCell ref="E306:E308"/>
    <mergeCell ref="F306:F308"/>
    <mergeCell ref="D309:D311"/>
    <mergeCell ref="E309:E311"/>
    <mergeCell ref="F309:F311"/>
    <mergeCell ref="D312:D314"/>
    <mergeCell ref="E312:E314"/>
    <mergeCell ref="F312:F314"/>
    <mergeCell ref="F345:F347"/>
    <mergeCell ref="M288:M291"/>
    <mergeCell ref="D339:D341"/>
    <mergeCell ref="E339:E341"/>
    <mergeCell ref="F339:F341"/>
    <mergeCell ref="D342:D344"/>
    <mergeCell ref="E342:E344"/>
    <mergeCell ref="F342:F344"/>
    <mergeCell ref="D333:D335"/>
    <mergeCell ref="E333:E335"/>
    <mergeCell ref="F333:F335"/>
    <mergeCell ref="D336:D338"/>
    <mergeCell ref="E336:E338"/>
    <mergeCell ref="F336:F338"/>
    <mergeCell ref="D327:D329"/>
    <mergeCell ref="E327:E329"/>
    <mergeCell ref="F327:F329"/>
    <mergeCell ref="D330:D332"/>
    <mergeCell ref="E330:E332"/>
    <mergeCell ref="F330:F332"/>
    <mergeCell ref="D321:D323"/>
    <mergeCell ref="E321:E323"/>
    <mergeCell ref="G345:G346"/>
    <mergeCell ref="G291:G292"/>
    <mergeCell ref="G60:G61"/>
    <mergeCell ref="G63:G64"/>
    <mergeCell ref="G66:G67"/>
    <mergeCell ref="G69:G70"/>
    <mergeCell ref="G72:G73"/>
    <mergeCell ref="G75:G76"/>
    <mergeCell ref="G78:G79"/>
    <mergeCell ref="G81:G82"/>
    <mergeCell ref="G87:G97"/>
    <mergeCell ref="G333:G334"/>
    <mergeCell ref="G336:G337"/>
    <mergeCell ref="G339:G340"/>
    <mergeCell ref="G342:G343"/>
    <mergeCell ref="G324:G325"/>
    <mergeCell ref="G327:G328"/>
    <mergeCell ref="G330:G331"/>
    <mergeCell ref="G318:G319"/>
    <mergeCell ref="G275:G276"/>
    <mergeCell ref="G278:G279"/>
    <mergeCell ref="G281:G282"/>
    <mergeCell ref="G284:G285"/>
    <mergeCell ref="G288:G289"/>
    <mergeCell ref="G294:G295"/>
    <mergeCell ref="G297:G298"/>
    <mergeCell ref="G300:G301"/>
    <mergeCell ref="G303:G304"/>
    <mergeCell ref="G306:G307"/>
    <mergeCell ref="G309:G310"/>
    <mergeCell ref="G315:G316"/>
    <mergeCell ref="G312:G313"/>
    <mergeCell ref="G114:G115"/>
    <mergeCell ref="G117:G118"/>
    <mergeCell ref="G123:G124"/>
    <mergeCell ref="G126:G127"/>
    <mergeCell ref="G248:G249"/>
    <mergeCell ref="G254:G255"/>
    <mergeCell ref="G257:G258"/>
    <mergeCell ref="G260:G261"/>
    <mergeCell ref="G217:G218"/>
    <mergeCell ref="G223:G224"/>
    <mergeCell ref="G227:G228"/>
    <mergeCell ref="G230:G231"/>
    <mergeCell ref="G233:G234"/>
    <mergeCell ref="G184:G185"/>
    <mergeCell ref="G187:G188"/>
    <mergeCell ref="G193:G194"/>
    <mergeCell ref="G236:G237"/>
    <mergeCell ref="G239:G240"/>
    <mergeCell ref="G242:G243"/>
    <mergeCell ref="G199:G200"/>
    <mergeCell ref="G202:G203"/>
    <mergeCell ref="G205:G206"/>
    <mergeCell ref="G208:G209"/>
    <mergeCell ref="G181:G18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7:J227 I230:J230 I233:J233 I236:J236 I239:J239 I242:J242 I245:J245 I248:J248 I254:J254 I257:J257 I260:J260 I263:J263 I266:J266 I269:J269 I272:J272 I275:J275 I278:J278 I8:J8 I81:J81 I153:J153 I99:J99 I102:J102 I105:J105 I108:J108 I111:J111 I114:J114 I117:J117 I123:J123 I126:J126 I129:J129 I132:J132 I135:J135 I138:J138 I141:J141 I144:J144 I147:J147 I150:J150 I157:J166 I87:J96 I169:J169 I172:J172 I175:J175 I178:J178 I181:J181 I184:J184 I187:J187 I193:J193 I196:J196 I199:J199 I202:J202 I205:J205 I211:J211 I214:J214 I217:J217 I220:J220 I223:J223 I208:J208 I281:J281 I284:J284 I288:J288 I291:J291 I294:J294 I297:J297 I300:J300 I303:J303 I306:J306 I309:J309 I315:J315 I318:J318 I321:J321 I324:J324 I327:J327 I330:J330 I333:J333 I336:J336 I339:J339 I342:J342 I345:J345 I2:J2 I5:J5 I48:J48 I120:J120 I190:J190 I251:J251 I312:J3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7 M167 M227:M228 M23 M87 M97 M288:M289">
      <formula1>900</formula1>
    </dataValidation>
    <dataValidation type="decimal" allowBlank="1" showErrorMessage="1" errorTitle="Ошибка" error="Допускается ввод только действительных чисел!" sqref="K227 K230 K233 K236 K239 K242 K245 K248 K254 K257 K260 K263 K266 K269 K272 K275 K278 K281 K10 K87:K96 K150 K147 K144 K141 K138 K135 K132 K129 K126 K123 K117 K114 K111 K108 K105 K102 K99 K157:K166 K153 K169 K172 K175 K178 K181 K184 K187 K193 K196 K199 K202 K205 K211 K214 K217 K220 K223 K208 K284 K288 K291 K294 K297 K300 K303 K306 K309 K315 K318 K321 K324 K327 K330 K333 K336 K339 K342 K345 K5 K120 K190 K251 K312">
      <formula1>-9.99999999999999E+23</formula1>
      <formula2>9.99999999999999E+23</formula2>
    </dataValidation>
  </dataValidations>
  <hyperlinks>
    <hyperlink ref="L85" r:id="rId2" xr:uid="{6857A5E9-FB78-8658-BC1D-CFC14E49C64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C7657-53B3-D588-B707-113FDAF0EE0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D12" sqref="D12"/>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429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"Хуадянь-Тенинская ТЭЦ"</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76.66666666666666">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75.83333333333333">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29.16666666666666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1163</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79.16666666666667">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1164</v>
      </c>
      <c r="G13" s="2916" t="s">
        <v>1160</v>
      </c>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zakupki.gov.ru" xr:uid="{72782D38-6B98-5AF8-9198-A7C0126CACCC}"/>
    <hyperlink ref="G11" r:id="rId3" tooltip="https://zakupki.gov.ru" xr:uid="{45DFC198-8F34-E3B8-3897-F822CBF92EB8}"/>
    <hyperlink ref="G12" r:id="rId4" tooltip="https://zakupki.gov.ru" xr:uid="{F777E85F-4208-186C-9A68-C608CB3498A7}"/>
    <hyperlink ref="G13" r:id="rId5" xr:uid="{4BFA17D8-D6A2-F268-0A28-A616CFAE5EB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BAEA2-7768-3A68-A8B8-2F87B415776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S13" sqref="S13:S14"/>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"Хуадянь-Тенинская ТЭЦ"</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66</v>
      </c>
      <c r="G13" s="2630"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3"/>
      <c r="I13" s="2553">
        <v>1</v>
      </c>
      <c r="J13" s="2501" t="s">
        <v>155</v>
      </c>
      <c r="K13" s="2185" t="s">
        <v>19</v>
      </c>
      <c r="L13" s="2108"/>
      <c r="M13" s="2108" t="s">
        <v>109</v>
      </c>
      <c r="N13" s="438" t="s">
        <v>28</v>
      </c>
      <c r="O13" s="2185" t="s">
        <v>19</v>
      </c>
      <c r="P13" s="2108"/>
      <c r="Q13" s="2108" t="s">
        <v>109</v>
      </c>
      <c r="R13" s="2631" t="s">
        <v>28</v>
      </c>
      <c r="S13" s="2107" t="s">
        <v>19</v>
      </c>
      <c r="T13" s="2108"/>
      <c r="U13" s="2108" t="s">
        <v>109</v>
      </c>
      <c r="V13" s="2631" t="s">
        <v>28</v>
      </c>
      <c r="W13" s="2501"/>
      <c r="Y13" s="1267"/>
      <c r="Z13" s="1267"/>
      <c r="AA13" s="1267"/>
      <c r="AB13" s="1267" t="s">
        <v>156</v>
      </c>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Производство тепловой энергии. Комбинированная выработка с уст. мощностью производства электрической энергии 25 МВт и более</v>
      </c>
      <c r="AJ13" s="1267" t="str">
        <f>IF($J$13=0,"",$J$13)</f>
        <v>Тепловая энергия, поставляемая потребителям ООО "Хуадянь-Тенинская ТЭЦ" </v>
      </c>
      <c r="AK13" s="1267" t="str">
        <f>IF($K$13="нет","без дифференциации",IF($N$13=0,"",$N$13))</f>
        <v>без дифференциации</v>
      </c>
      <c r="AL13" s="1267" t="str">
        <f>IF($O$13="нет","без дифференциации",IF($R$13=0,"",$R$13))</f>
        <v>без дифференциации</v>
      </c>
      <c r="AM13" s="1267" t="str">
        <f>IF($S$13="нет","без дифференциации",IF($V$13=0,"",$V$13))</f>
        <v>без дифференциации</v>
      </c>
      <c r="AN13" s="1267">
        <f>$I$13</f>
        <v>1</v>
      </c>
      <c r="AO13" s="1267" t="str">
        <f>$I$13&amp;"."&amp;$M$13</f>
        <v>1.1</v>
      </c>
      <c r="AP13" s="1267" t="str">
        <f>$I$13&amp;"."&amp;$M$13&amp;"."&amp;$Q$13</f>
        <v>1.1.1</v>
      </c>
      <c r="AQ13" s="1267" t="str">
        <f>$I$13&amp;"."&amp;$M$13&amp;"."&amp;$Q$13&amp;"."&amp;$U$13</f>
        <v>1.1.1.1</v>
      </c>
      <c r="AR13" s="750">
        <v>0</v>
      </c>
    </row>
    <row s="1853" customFormat="1" customHeight="1" ht="17.25">
      <c r="A14" s="321"/>
      <c r="C14" s="320"/>
      <c r="D14" s="2135"/>
      <c r="E14" s="2143"/>
      <c r="F14" s="2146"/>
      <c r="G14" s="2630"/>
      <c r="H14" s="2553"/>
      <c r="I14" s="2553"/>
      <c r="J14" s="2501"/>
      <c r="K14" s="2186"/>
      <c r="L14" s="2108"/>
      <c r="M14" s="2108"/>
      <c r="N14" s="438" t="s">
        <v>28</v>
      </c>
      <c r="O14" s="2186"/>
      <c r="P14" s="2108"/>
      <c r="Q14" s="2108"/>
      <c r="R14" s="2631" t="s">
        <v>28</v>
      </c>
      <c r="S14" s="2107"/>
      <c r="T14" s="2632"/>
      <c r="U14" s="2633"/>
      <c r="V14" s="2634" t="s">
        <v>162</v>
      </c>
      <c r="W14" s="2635"/>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630"/>
      <c r="H15" s="2503"/>
      <c r="I15" s="2503"/>
      <c r="J15" s="2533"/>
      <c r="K15" s="2186"/>
      <c r="L15" s="2503"/>
      <c r="M15" s="2503"/>
      <c r="N15" s="2631" t="s">
        <v>28</v>
      </c>
      <c r="O15" s="2112"/>
      <c r="P15" s="2636"/>
      <c r="Q15" s="2637"/>
      <c r="R15" s="2638" t="s">
        <v>163</v>
      </c>
      <c r="S15" s="2639"/>
      <c r="T15" s="2640"/>
      <c r="U15" s="2641"/>
      <c r="V15" s="2642"/>
      <c r="W15" s="2643"/>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630"/>
      <c r="H16" s="2503"/>
      <c r="I16" s="2503"/>
      <c r="J16" s="2533"/>
      <c r="K16" s="2112"/>
      <c r="L16" s="2644"/>
      <c r="M16" s="2645"/>
      <c r="N16" s="2646" t="s">
        <v>164</v>
      </c>
      <c r="O16" s="2647"/>
      <c r="P16" s="2648"/>
      <c r="Q16" s="2649"/>
      <c r="R16" s="2650"/>
      <c r="S16" s="2651"/>
      <c r="T16" s="2652"/>
      <c r="U16" s="2653"/>
      <c r="V16" s="2654"/>
      <c r="W16" s="2655"/>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656"/>
      <c r="H17" s="2657"/>
      <c r="I17" s="2658"/>
      <c r="J17" s="2659" t="s">
        <v>165</v>
      </c>
      <c r="K17" s="2660"/>
      <c r="L17" s="2661"/>
      <c r="M17" s="2662"/>
      <c r="N17" s="2663"/>
      <c r="O17" s="2664"/>
      <c r="P17" s="2665"/>
      <c r="Q17" s="2666"/>
      <c r="R17" s="2667"/>
      <c r="S17" s="2668"/>
      <c r="T17" s="2669"/>
      <c r="U17" s="2670"/>
      <c r="V17" s="2671"/>
      <c r="W17" s="267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166</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167</v>
      </c>
      <c r="AD18" s="1267" t="s">
        <v>168</v>
      </c>
      <c r="AE18" s="1267" t="s">
        <v>169</v>
      </c>
      <c r="AF18" s="1267" t="s">
        <v>170</v>
      </c>
      <c r="AG18" s="1267" t="s">
        <v>171</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172</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173</v>
      </c>
      <c r="AD28" s="1267" t="s">
        <v>174</v>
      </c>
      <c r="AE28" s="1267" t="s">
        <v>175</v>
      </c>
      <c r="AF28" s="1267" t="s">
        <v>176</v>
      </c>
      <c r="AG28" s="1267" t="s">
        <v>177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178</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179</v>
      </c>
      <c r="AD33" s="1267" t="s">
        <v>180</v>
      </c>
      <c r="AE33" s="1267" t="s">
        <v>181</v>
      </c>
      <c r="AF33" s="1267" t="s">
        <v>182</v>
      </c>
      <c r="AG33" s="1267" t="s">
        <v>183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184</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185</v>
      </c>
      <c r="AD38" s="1267" t="s">
        <v>186</v>
      </c>
      <c r="AE38" s="1267" t="s">
        <v>187</v>
      </c>
      <c r="AF38" s="1267" t="s">
        <v>188</v>
      </c>
      <c r="AG38" s="1267" t="s">
        <v>189</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191</v>
      </c>
      <c r="AD43" s="1267" t="s">
        <v>192</v>
      </c>
      <c r="AE43" s="1267" t="s">
        <v>193</v>
      </c>
      <c r="AF43" s="1267" t="s">
        <v>194</v>
      </c>
      <c r="AG43" s="1267" t="s">
        <v>195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197</v>
      </c>
      <c r="AD48" s="1267" t="s">
        <v>198</v>
      </c>
      <c r="AE48" s="1267" t="s">
        <v>199</v>
      </c>
      <c r="AF48" s="1267" t="s">
        <v>200</v>
      </c>
      <c r="AG48" s="1267" t="s">
        <v>201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203</v>
      </c>
      <c r="AD53" s="1267" t="s">
        <v>204</v>
      </c>
      <c r="AE53" s="1267" t="s">
        <v>205</v>
      </c>
      <c r="AF53" s="1267" t="s">
        <v>206</v>
      </c>
      <c r="AG53" s="1267" t="s">
        <v>207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FB8AF-6098-9FDF-124D-F1E1247E542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1165</v>
      </c>
      <c r="E5" s="2237"/>
      <c r="F5" s="2237"/>
      <c r="G5" s="2237"/>
      <c r="H5" s="2237"/>
      <c r="I5" s="2237"/>
      <c r="J5" s="2237"/>
      <c r="V5" s="505">
        <v>63</v>
      </c>
    </row>
    <row customHeight="1" ht="15.75">
      <c r="C6" s="176"/>
      <c r="D6" s="2176" t="str">
        <f>IF(org=0,"Не определено",org)</f>
        <v>ООО "Хуадянь-Тенинская ТЭЦ"</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570</v>
      </c>
      <c r="G13" s="808" t="s">
        <v>307</v>
      </c>
      <c r="H13" s="807" t="s">
        <v>394</v>
      </c>
      <c r="I13" s="808" t="s">
        <v>307</v>
      </c>
      <c r="J13" s="807" t="s">
        <v>394</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1166</v>
      </c>
      <c r="F17" s="521" t="s">
        <v>310</v>
      </c>
      <c r="G17" s="678"/>
      <c r="H17" s="678"/>
      <c r="I17" s="678"/>
      <c r="J17" s="678"/>
      <c r="K17" s="289" t="s">
        <v>1167</v>
      </c>
      <c r="V17" s="505">
        <v>0</v>
      </c>
    </row>
    <row customHeight="1" ht="48.29999999999999">
      <c r="A18" s="505"/>
      <c r="C18" s="526"/>
      <c r="D18" s="521">
        <v>3</v>
      </c>
      <c r="E18" s="279" t="s">
        <v>818</v>
      </c>
      <c r="F18" s="521" t="s">
        <v>310</v>
      </c>
      <c r="G18" s="809" t="s">
        <v>310</v>
      </c>
      <c r="H18" s="810" t="s">
        <v>310</v>
      </c>
      <c r="I18" s="521" t="s">
        <v>310</v>
      </c>
      <c r="J18" s="578" t="s">
        <v>310</v>
      </c>
      <c r="K18" s="289" t="s">
        <v>1168</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575</v>
      </c>
      <c r="G21" s="680"/>
      <c r="H21" s="106"/>
      <c r="I21" s="680"/>
      <c r="J21" s="106"/>
      <c r="K21" s="679"/>
      <c r="V21" s="505">
        <v>46</v>
      </c>
    </row>
    <row customHeight="1" ht="67.5" hidden="1">
      <c r="A22" s="505"/>
      <c r="C22" s="526"/>
      <c r="D22" s="521">
        <v>5</v>
      </c>
      <c r="E22" s="279" t="s">
        <v>1169</v>
      </c>
      <c r="F22" s="521" t="s">
        <v>562</v>
      </c>
      <c r="G22" s="681"/>
      <c r="H22" s="682"/>
      <c r="I22" s="681"/>
      <c r="J22" s="682"/>
      <c r="K22" s="289" t="s">
        <v>1170</v>
      </c>
      <c r="V22" s="505">
        <v>0</v>
      </c>
    </row>
    <row customHeight="1" ht="33.75" hidden="1">
      <c r="C23" s="451"/>
      <c r="D23" s="521">
        <v>6</v>
      </c>
      <c r="E23" s="279" t="s">
        <v>1171</v>
      </c>
      <c r="F23" s="521" t="s">
        <v>1172</v>
      </c>
      <c r="G23" s="681"/>
      <c r="H23" s="681"/>
      <c r="I23" s="681"/>
      <c r="J23" s="681"/>
      <c r="K23" s="289" t="s">
        <v>1173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C14EC5B-0D78-B118-4068-91D7A6FFDA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1174</v>
      </c>
      <c r="B1" s="1067" t="s">
        <v>1175</v>
      </c>
      <c r="C1" s="1067" t="s">
        <v>1176</v>
      </c>
      <c r="D1" s="1067" t="s">
        <v>1177</v>
      </c>
      <c r="E1" s="1067" t="s">
        <v>1178</v>
      </c>
      <c r="F1" s="1067" t="s">
        <v>1179</v>
      </c>
      <c r="G1" s="1067" t="s">
        <v>1180</v>
      </c>
      <c r="H1" s="1067" t="s">
        <v>1181</v>
      </c>
      <c r="I1" s="1067" t="s">
        <v>1182</v>
      </c>
      <c r="J1" s="1067" t="s">
        <v>1183</v>
      </c>
      <c r="K1" s="1067" t="s">
        <v>1184</v>
      </c>
      <c r="L1" s="1067" t="s">
        <v>1185</v>
      </c>
      <c r="M1" s="1067"/>
      <c r="N1" s="1067" t="s">
        <v>1186</v>
      </c>
      <c r="O1" s="1067" t="s">
        <v>1187</v>
      </c>
      <c r="P1" s="1067" t="s">
        <v>1188</v>
      </c>
      <c r="Q1" s="1067" t="s">
        <v>1189</v>
      </c>
      <c r="R1" s="1067" t="s">
        <v>1190</v>
      </c>
      <c r="S1" s="1067" t="s">
        <v>1191</v>
      </c>
      <c r="T1" s="1067" t="s">
        <v>1192</v>
      </c>
      <c r="U1" s="1067" t="s">
        <v>1193</v>
      </c>
      <c r="V1" s="1067"/>
      <c r="W1" s="797" t="s">
        <v>1194</v>
      </c>
      <c r="X1" s="1067" t="s">
        <v>1195</v>
      </c>
      <c r="Y1" s="1067" t="s">
        <v>1196</v>
      </c>
      <c r="Z1" s="1067"/>
      <c r="AA1" s="1067" t="s">
        <v>1197</v>
      </c>
      <c r="AB1" s="1067"/>
      <c r="AC1" s="1067" t="s">
        <v>1198</v>
      </c>
      <c r="AD1" s="1067"/>
      <c r="AF1" s="1067" t="s">
        <v>1199</v>
      </c>
      <c r="AH1" s="1067" t="s">
        <v>1200</v>
      </c>
      <c r="AI1" s="1067" t="s">
        <v>1201</v>
      </c>
      <c r="AK1" s="1067" t="s">
        <v>1202</v>
      </c>
      <c r="AM1" s="1067" t="s">
        <v>1203</v>
      </c>
      <c r="AP1" s="1067" t="s">
        <v>1204</v>
      </c>
      <c r="AQ1" s="1067" t="s">
        <v>1205</v>
      </c>
      <c r="AS1" s="1067" t="s">
        <v>1206</v>
      </c>
      <c r="AU1" s="1067" t="s">
        <v>1207</v>
      </c>
      <c r="AW1" s="1067" t="s">
        <v>1208</v>
      </c>
      <c r="AX1" s="1067" t="s">
        <v>1209</v>
      </c>
      <c r="AZ1" s="1152" t="s">
        <v>1210</v>
      </c>
      <c r="BB1" s="1067" t="s">
        <v>1211</v>
      </c>
      <c r="BC1" s="1067"/>
      <c r="BE1" s="1067" t="s">
        <v>1212</v>
      </c>
      <c r="BF1" s="1067" t="s">
        <v>1213</v>
      </c>
      <c r="BH1" s="1069" t="s">
        <v>811</v>
      </c>
      <c r="BI1" s="1070"/>
      <c r="BJ1" s="1071" t="s">
        <v>1214</v>
      </c>
      <c r="BK1" s="1070"/>
      <c r="BL1" s="1072" t="s">
        <v>910</v>
      </c>
      <c r="BM1" s="1070"/>
      <c r="BN1" s="1073" t="s">
        <v>1215</v>
      </c>
      <c r="BS1" s="1427"/>
    </row>
    <row customHeight="1" ht="11.25">
      <c r="A2" s="1074" t="s">
        <v>1216</v>
      </c>
      <c r="B2" s="1075">
        <v>2000</v>
      </c>
      <c r="C2" s="1075">
        <v>2022</v>
      </c>
      <c r="D2" s="1075" t="s">
        <v>66</v>
      </c>
      <c r="E2" s="1076" t="s">
        <v>1217</v>
      </c>
      <c r="F2" s="1076" t="s">
        <v>1218</v>
      </c>
      <c r="G2" s="1076" t="s">
        <v>1219</v>
      </c>
      <c r="H2" s="1077" t="s">
        <v>55</v>
      </c>
      <c r="I2" s="1076" t="s">
        <v>109</v>
      </c>
      <c r="J2" s="1076" t="s">
        <v>1220</v>
      </c>
      <c r="K2" s="1078" t="s">
        <v>1221</v>
      </c>
      <c r="L2" s="1079"/>
      <c r="M2" s="1078">
        <v>1</v>
      </c>
      <c r="N2" s="1162" t="s">
        <v>1222</v>
      </c>
      <c r="O2" s="1077" t="s">
        <v>452</v>
      </c>
      <c r="P2" s="1080" t="s">
        <v>37</v>
      </c>
      <c r="Q2" s="1081" t="s">
        <v>451</v>
      </c>
      <c r="R2" s="143" t="s">
        <v>1223</v>
      </c>
      <c r="S2" s="143" t="s">
        <v>1224</v>
      </c>
      <c r="T2" s="1082" t="s">
        <v>1225</v>
      </c>
      <c r="U2" s="1079" t="s">
        <v>1226</v>
      </c>
      <c r="V2" s="1083">
        <v>1</v>
      </c>
      <c r="W2" s="1084"/>
      <c r="X2" s="1084" t="s">
        <v>1227</v>
      </c>
      <c r="Y2" s="1075" t="s">
        <v>1228</v>
      </c>
      <c r="Z2" s="1085"/>
      <c r="AA2" s="1075" t="s">
        <v>1229</v>
      </c>
      <c r="AB2" s="1086" t="s">
        <v>1229</v>
      </c>
      <c r="AC2" s="1075" t="s">
        <v>1230</v>
      </c>
      <c r="AD2" s="1086" t="s">
        <v>1230</v>
      </c>
      <c r="AF2" s="1077" t="s">
        <v>1226</v>
      </c>
      <c r="AH2" s="1076" t="s">
        <v>1231</v>
      </c>
      <c r="AI2" s="1076" t="s">
        <v>1231</v>
      </c>
      <c r="AK2" s="1076" t="s">
        <v>1232</v>
      </c>
      <c r="AM2" s="1076" t="s">
        <v>1233</v>
      </c>
      <c r="AP2" s="1087" t="s">
        <v>1227</v>
      </c>
      <c r="AQ2" s="1088" t="s">
        <v>1227</v>
      </c>
      <c r="AS2" s="1075" t="s">
        <v>1234</v>
      </c>
      <c r="AU2" s="1120" t="s">
        <v>1235</v>
      </c>
      <c r="AW2" s="1120" t="s">
        <v>1236</v>
      </c>
      <c r="AX2" s="1120" t="s">
        <v>1236</v>
      </c>
      <c r="AZ2" s="1120" t="s">
        <v>53</v>
      </c>
      <c r="BB2" s="1120" t="s">
        <v>1237</v>
      </c>
      <c r="BC2" s="1120" t="s">
        <v>1238</v>
      </c>
      <c r="BE2" s="1120">
        <v>2000</v>
      </c>
      <c r="BF2" s="1120" t="s">
        <v>1239</v>
      </c>
    </row>
    <row customHeight="1" ht="11.25">
      <c r="A3" s="1074" t="s">
        <v>1240</v>
      </c>
      <c r="B3" s="1075">
        <v>2001</v>
      </c>
      <c r="C3" s="1075">
        <v>2023</v>
      </c>
      <c r="D3" s="1075" t="s">
        <v>19</v>
      </c>
      <c r="E3" s="1076" t="s">
        <v>1241</v>
      </c>
      <c r="F3" s="1076" t="s">
        <v>1242</v>
      </c>
      <c r="G3" s="1076" t="s">
        <v>1243</v>
      </c>
      <c r="H3" s="1077" t="s">
        <v>1244</v>
      </c>
      <c r="I3" s="1076" t="s">
        <v>110</v>
      </c>
      <c r="J3" s="1076" t="s">
        <v>560</v>
      </c>
      <c r="K3" s="1078" t="s">
        <v>1153</v>
      </c>
      <c r="L3" s="1079">
        <f>_xlfn.IFERROR(MATCH(K3,OFFER_METHOD,0),0)</f>
        <v>1</v>
      </c>
      <c r="M3" s="1078">
        <v>2</v>
      </c>
      <c r="N3" s="1162" t="s">
        <v>1245</v>
      </c>
      <c r="O3" s="1077" t="s">
        <v>1246</v>
      </c>
      <c r="P3" s="1080" t="s">
        <v>1247</v>
      </c>
      <c r="Q3" s="1081" t="s">
        <v>450</v>
      </c>
      <c r="R3" s="143" t="s">
        <v>1248</v>
      </c>
      <c r="S3" s="143" t="s">
        <v>1249</v>
      </c>
      <c r="T3" s="1082" t="s">
        <v>1250</v>
      </c>
      <c r="U3" s="1079" t="s">
        <v>1251</v>
      </c>
      <c r="V3" s="1083">
        <v>2</v>
      </c>
      <c r="W3" s="1084"/>
      <c r="X3" s="1084" t="s">
        <v>1252</v>
      </c>
      <c r="Y3" s="1075" t="s">
        <v>1228</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1238</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1276</v>
      </c>
      <c r="H4" s="1077" t="s">
        <v>1277</v>
      </c>
      <c r="I4" s="1076" t="s">
        <v>90</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1228</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1310</v>
      </c>
      <c r="H5" s="1077" t="s">
        <v>1311</v>
      </c>
      <c r="I5" s="1076" t="s">
        <v>91</v>
      </c>
      <c r="K5" s="1078" t="s">
        <v>1312</v>
      </c>
      <c r="L5" s="1079">
        <f>_xlfn.IFERROR(MATCH(K5,OFFER_METHOD,0),0)</f>
        <v>0</v>
      </c>
      <c r="M5" s="1078">
        <v>4</v>
      </c>
      <c r="N5" s="1092" t="s">
        <v>1313</v>
      </c>
      <c r="O5" s="1076" t="s">
        <v>1314</v>
      </c>
      <c r="Q5" s="1081" t="s">
        <v>1315</v>
      </c>
      <c r="R5" s="143" t="s">
        <v>1316</v>
      </c>
      <c r="T5" s="1077" t="s">
        <v>1317</v>
      </c>
      <c r="U5" s="1079" t="s">
        <v>1318</v>
      </c>
      <c r="V5" s="1083">
        <v>4</v>
      </c>
      <c r="W5" s="1084"/>
      <c r="X5" s="1084" t="s">
        <v>172</v>
      </c>
      <c r="Y5" s="1075" t="s">
        <v>1319</v>
      </c>
      <c r="Z5" s="1091">
        <v>1</v>
      </c>
      <c r="AF5" s="1077" t="s">
        <v>1320</v>
      </c>
      <c r="AH5" s="1076" t="s">
        <v>1321</v>
      </c>
      <c r="AK5" s="1076" t="s">
        <v>1322</v>
      </c>
      <c r="AM5" s="1076" t="s">
        <v>1323</v>
      </c>
      <c r="AP5" s="1087" t="s">
        <v>172</v>
      </c>
      <c r="AQ5" s="1088" t="s">
        <v>172</v>
      </c>
      <c r="AU5" s="1120" t="s">
        <v>1324</v>
      </c>
      <c r="AW5" s="1120" t="s">
        <v>1325</v>
      </c>
      <c r="AX5" s="1120" t="s">
        <v>1325</v>
      </c>
      <c r="AZ5" s="1120" t="s">
        <v>1326</v>
      </c>
      <c r="BB5" s="1120" t="s">
        <v>1327</v>
      </c>
      <c r="BC5" s="1120" t="s">
        <v>1328</v>
      </c>
      <c r="BE5" s="1120">
        <v>2003</v>
      </c>
      <c r="BF5" s="1120" t="s">
        <v>1329</v>
      </c>
      <c r="BH5" s="1068" t="s">
        <v>1330</v>
      </c>
      <c r="BJ5" s="1068" t="s">
        <v>1330</v>
      </c>
      <c r="BL5" s="1068" t="s">
        <v>1330</v>
      </c>
      <c r="BN5" s="1068" t="s">
        <v>1331</v>
      </c>
      <c r="BQ5" s="1281">
        <v>4213775</v>
      </c>
      <c r="BR5" s="1068" t="s">
        <v>1227</v>
      </c>
      <c r="BS5" s="1429"/>
      <c r="BT5" s="1281">
        <v>64236871</v>
      </c>
      <c r="BU5" s="1068" t="s">
        <v>233</v>
      </c>
      <c r="BV5" s="1070"/>
      <c r="BW5" s="1695">
        <v>4213767</v>
      </c>
      <c r="BX5" s="1693" t="s">
        <v>1332</v>
      </c>
      <c r="BZ5" s="1281">
        <v>64237509</v>
      </c>
      <c r="CA5" s="1295" t="s">
        <v>1333</v>
      </c>
    </row>
    <row customHeight="1" ht="11.25">
      <c r="A6" s="1074" t="s">
        <v>1334</v>
      </c>
      <c r="B6" s="1075">
        <v>2004</v>
      </c>
      <c r="C6" s="1075">
        <v>2026</v>
      </c>
      <c r="E6" s="1076" t="s">
        <v>1335</v>
      </c>
      <c r="F6" s="1093"/>
      <c r="H6" s="1077" t="s">
        <v>1336</v>
      </c>
      <c r="I6" s="1076" t="s">
        <v>111</v>
      </c>
      <c r="J6" s="1067" t="s">
        <v>1337</v>
      </c>
      <c r="L6" s="1079">
        <f>SUM(kind_of_control_method_filter)</f>
        <v>1</v>
      </c>
      <c r="N6" s="1092" t="s">
        <v>1338</v>
      </c>
      <c r="O6" s="1076" t="s">
        <v>1339</v>
      </c>
      <c r="R6" s="143" t="s">
        <v>451</v>
      </c>
      <c r="T6" s="1077" t="s">
        <v>1340</v>
      </c>
      <c r="U6" s="1079" t="s">
        <v>1320</v>
      </c>
      <c r="V6" s="1083">
        <v>5</v>
      </c>
      <c r="W6" s="1084"/>
      <c r="X6" s="1075" t="s">
        <v>178</v>
      </c>
      <c r="Y6" s="1075" t="s">
        <v>1341</v>
      </c>
      <c r="Z6" s="1091"/>
      <c r="AA6" s="1094"/>
      <c r="AH6" s="1076" t="s">
        <v>1342</v>
      </c>
      <c r="AK6" s="1076" t="s">
        <v>1343</v>
      </c>
      <c r="AM6" s="1076" t="s">
        <v>1344</v>
      </c>
      <c r="AP6" s="1087" t="s">
        <v>178</v>
      </c>
      <c r="AQ6" s="1088" t="s">
        <v>178</v>
      </c>
      <c r="AU6" s="1120" t="s">
        <v>1345</v>
      </c>
      <c r="AW6" s="1120" t="s">
        <v>1346</v>
      </c>
      <c r="AX6" s="1120" t="s">
        <v>1346</v>
      </c>
      <c r="BB6" s="1120" t="s">
        <v>1347</v>
      </c>
      <c r="BC6" s="1120" t="s">
        <v>1328</v>
      </c>
      <c r="BE6" s="1120">
        <v>2004</v>
      </c>
      <c r="BF6" s="1120" t="s">
        <v>1348</v>
      </c>
      <c r="BH6" s="1068" t="s">
        <v>1349</v>
      </c>
      <c r="BJ6" s="1068" t="s">
        <v>1350</v>
      </c>
      <c r="BL6" s="1068" t="s">
        <v>1350</v>
      </c>
      <c r="BN6" s="1068" t="s">
        <v>1351</v>
      </c>
      <c r="BQ6" s="1281">
        <v>4213784</v>
      </c>
      <c r="BR6" s="1295" t="s">
        <v>1259</v>
      </c>
      <c r="BS6" s="1430"/>
      <c r="BT6" s="1281">
        <v>64236872</v>
      </c>
      <c r="BU6" s="1068" t="s">
        <v>238</v>
      </c>
      <c r="BV6" s="1070"/>
      <c r="BW6" s="1695">
        <v>4213768</v>
      </c>
      <c r="BX6" s="1693" t="s">
        <v>258</v>
      </c>
      <c r="BZ6" s="1281">
        <v>64237510</v>
      </c>
      <c r="CA6" s="1068" t="s">
        <v>1352</v>
      </c>
    </row>
    <row customHeight="1" ht="11.25">
      <c r="A7" s="1074" t="s">
        <v>1353</v>
      </c>
      <c r="B7" s="1075">
        <v>2005</v>
      </c>
      <c r="E7" s="1076" t="s">
        <v>1354</v>
      </c>
      <c r="F7" s="1093"/>
      <c r="H7" s="1077" t="s">
        <v>1355</v>
      </c>
      <c r="I7" s="1076" t="s">
        <v>92</v>
      </c>
      <c r="J7" s="1076" t="s">
        <v>1356</v>
      </c>
      <c r="N7" s="1096" t="s">
        <v>1357</v>
      </c>
      <c r="O7" s="1076" t="s">
        <v>1358</v>
      </c>
      <c r="U7" s="1079" t="s">
        <v>19</v>
      </c>
      <c r="V7" s="370" t="s">
        <v>92</v>
      </c>
      <c r="W7" s="1084"/>
      <c r="X7" s="1075" t="s">
        <v>184</v>
      </c>
      <c r="Y7" s="1075" t="s">
        <v>1319</v>
      </c>
      <c r="Z7" s="1091"/>
      <c r="AA7" s="1094"/>
      <c r="AH7" s="1076" t="s">
        <v>1359</v>
      </c>
      <c r="AK7" s="1076" t="s">
        <v>1360</v>
      </c>
      <c r="AM7" s="1076" t="s">
        <v>1361</v>
      </c>
      <c r="AP7" s="1087" t="s">
        <v>184</v>
      </c>
      <c r="AQ7" s="1088" t="s">
        <v>184</v>
      </c>
      <c r="AU7" s="1120" t="s">
        <v>1362</v>
      </c>
      <c r="AW7" s="1120" t="s">
        <v>1363</v>
      </c>
      <c r="AX7" s="1120" t="s">
        <v>1363</v>
      </c>
      <c r="AZ7" s="1067" t="s">
        <v>1364</v>
      </c>
      <c r="BB7" s="1120" t="s">
        <v>1365</v>
      </c>
      <c r="BC7" s="1120" t="s">
        <v>1328</v>
      </c>
      <c r="BE7" s="1120">
        <v>2005</v>
      </c>
      <c r="BF7" s="1120" t="s">
        <v>1366</v>
      </c>
      <c r="BH7" s="1068" t="s">
        <v>1367</v>
      </c>
      <c r="BJ7" s="1068" t="s">
        <v>1349</v>
      </c>
      <c r="BL7" s="1068" t="s">
        <v>1349</v>
      </c>
      <c r="BN7" s="1068" t="s">
        <v>1368</v>
      </c>
      <c r="BQ7" s="1281">
        <v>4213781</v>
      </c>
      <c r="BR7" s="1068" t="s">
        <v>1252</v>
      </c>
      <c r="BS7" s="1429"/>
      <c r="BT7" s="1281">
        <v>64236873</v>
      </c>
      <c r="BU7" s="1068" t="s">
        <v>243</v>
      </c>
      <c r="BV7" s="1070"/>
      <c r="BW7" s="1695">
        <v>4213769</v>
      </c>
      <c r="BX7" s="1693" t="s">
        <v>1369</v>
      </c>
      <c r="BZ7" s="1281">
        <v>64237511</v>
      </c>
      <c r="CA7" s="1068" t="s">
        <v>273</v>
      </c>
    </row>
    <row customHeight="1" ht="11.25">
      <c r="A8" s="1074" t="s">
        <v>1370</v>
      </c>
      <c r="B8" s="1075">
        <v>2006</v>
      </c>
      <c r="E8" s="1076" t="s">
        <v>1371</v>
      </c>
      <c r="F8" s="1093"/>
      <c r="H8" s="1077" t="s">
        <v>1372</v>
      </c>
      <c r="I8" s="1076" t="s">
        <v>93</v>
      </c>
      <c r="J8" s="1076" t="s">
        <v>1373</v>
      </c>
      <c r="N8" s="1163" t="s">
        <v>1374</v>
      </c>
      <c r="O8" s="1076" t="s">
        <v>1375</v>
      </c>
      <c r="V8" s="370" t="s">
        <v>93</v>
      </c>
      <c r="W8" s="1084"/>
      <c r="X8" s="1075" t="s">
        <v>190</v>
      </c>
      <c r="Y8" s="1075" t="s">
        <v>1319</v>
      </c>
      <c r="Z8" s="1091"/>
      <c r="AA8" s="1094"/>
      <c r="AK8" s="1076" t="s">
        <v>1376</v>
      </c>
      <c r="AP8" s="1087" t="s">
        <v>190</v>
      </c>
      <c r="AQ8" s="1088" t="s">
        <v>190</v>
      </c>
      <c r="AU8" s="1120" t="s">
        <v>1377</v>
      </c>
      <c r="AW8" s="1120" t="s">
        <v>1378</v>
      </c>
      <c r="AX8" s="1120" t="s">
        <v>1378</v>
      </c>
      <c r="AZ8" s="1120" t="s">
        <v>1379</v>
      </c>
      <c r="BB8" s="1120" t="s">
        <v>1380</v>
      </c>
      <c r="BC8" s="1120" t="s">
        <v>1328</v>
      </c>
      <c r="BE8" s="1120">
        <v>2006</v>
      </c>
      <c r="BF8" s="1120" t="s">
        <v>1381</v>
      </c>
      <c r="BH8" s="1068" t="s">
        <v>1382</v>
      </c>
      <c r="BJ8" s="1068" t="s">
        <v>1383</v>
      </c>
      <c r="BL8" s="1068" t="s">
        <v>1383</v>
      </c>
      <c r="BN8" s="1068" t="s">
        <v>1384</v>
      </c>
      <c r="BQ8" s="1281">
        <v>4213776</v>
      </c>
      <c r="BR8" s="1068" t="s">
        <v>172</v>
      </c>
      <c r="BS8" s="1429"/>
      <c r="BT8" s="1281">
        <v>64236874</v>
      </c>
      <c r="BU8" s="1295" t="s">
        <v>1385</v>
      </c>
      <c r="BV8" s="1070"/>
      <c r="BW8" s="1695">
        <v>4213770</v>
      </c>
      <c r="BX8" s="1696" t="s">
        <v>1386</v>
      </c>
      <c r="BZ8" s="1281">
        <v>64237512</v>
      </c>
      <c r="CA8" s="1068" t="s">
        <v>268</v>
      </c>
    </row>
    <row customHeight="1" ht="11.25">
      <c r="A9" s="1074" t="s">
        <v>1387</v>
      </c>
      <c r="B9" s="1075">
        <v>2007</v>
      </c>
      <c r="E9" s="1076" t="s">
        <v>1388</v>
      </c>
      <c r="F9" s="1093"/>
      <c r="G9" s="1067" t="s">
        <v>1389</v>
      </c>
      <c r="H9" s="1067" t="s">
        <v>1390</v>
      </c>
      <c r="I9" s="1076" t="s">
        <v>112</v>
      </c>
      <c r="O9" s="1076" t="s">
        <v>1391</v>
      </c>
      <c r="V9" s="370" t="s">
        <v>112</v>
      </c>
      <c r="W9" s="1084"/>
      <c r="X9" s="1075" t="s">
        <v>196</v>
      </c>
      <c r="Y9" s="1075" t="s">
        <v>1228</v>
      </c>
      <c r="Z9" s="1091">
        <v>1</v>
      </c>
      <c r="AA9" s="1094"/>
      <c r="AK9" s="1076" t="s">
        <v>1392</v>
      </c>
      <c r="AP9" s="1087" t="s">
        <v>1393</v>
      </c>
      <c r="AQ9" s="1088" t="s">
        <v>1393</v>
      </c>
      <c r="AW9" s="1120" t="s">
        <v>1394</v>
      </c>
      <c r="AX9" s="1120" t="s">
        <v>1394</v>
      </c>
      <c r="AZ9" s="1120" t="s">
        <v>1395</v>
      </c>
      <c r="BB9" s="1120" t="s">
        <v>1396</v>
      </c>
      <c r="BC9" s="1120" t="s">
        <v>1328</v>
      </c>
      <c r="BE9" s="1120">
        <v>2007</v>
      </c>
      <c r="BF9" s="1120" t="s">
        <v>1397</v>
      </c>
      <c r="BH9" s="1068" t="s">
        <v>1398</v>
      </c>
      <c r="BJ9" s="1068" t="s">
        <v>1399</v>
      </c>
      <c r="BL9" s="1068" t="s">
        <v>1399</v>
      </c>
      <c r="BN9" s="1068" t="s">
        <v>1400</v>
      </c>
      <c r="BQ9" s="1281">
        <v>4213777</v>
      </c>
      <c r="BR9" s="1068" t="s">
        <v>178</v>
      </c>
      <c r="BS9" s="1429"/>
      <c r="BT9" s="1281">
        <v>64236875</v>
      </c>
      <c r="BU9" s="1068" t="s">
        <v>248</v>
      </c>
      <c r="BV9" s="1070"/>
      <c r="BW9" s="1690"/>
      <c r="BX9" s="1690"/>
    </row>
    <row customHeight="1" ht="11.25">
      <c r="A10" s="1074" t="s">
        <v>1401</v>
      </c>
      <c r="B10" s="1075">
        <v>2008</v>
      </c>
      <c r="E10" s="1076" t="s">
        <v>1402</v>
      </c>
      <c r="F10" s="1093"/>
      <c r="G10" s="1076" t="s">
        <v>1403</v>
      </c>
      <c r="H10" s="1076" t="s">
        <v>1404</v>
      </c>
      <c r="I10" s="1076" t="s">
        <v>148</v>
      </c>
      <c r="J10" s="1067" t="s">
        <v>1405</v>
      </c>
      <c r="K10" s="1067" t="s">
        <v>1406</v>
      </c>
      <c r="O10" s="1076" t="s">
        <v>1407</v>
      </c>
      <c r="V10" s="371" t="s">
        <v>148</v>
      </c>
      <c r="W10" s="1097"/>
      <c r="X10" s="1097" t="s">
        <v>1408</v>
      </c>
      <c r="Y10" s="1098" t="s">
        <v>1409</v>
      </c>
      <c r="Z10" s="1091"/>
      <c r="AP10" s="1087" t="s">
        <v>1408</v>
      </c>
      <c r="AQ10" s="1088" t="s">
        <v>1408</v>
      </c>
      <c r="AW10" s="1120" t="s">
        <v>1410</v>
      </c>
      <c r="AX10" s="1120" t="s">
        <v>1410</v>
      </c>
      <c r="AZ10" s="1120" t="s">
        <v>1411</v>
      </c>
      <c r="BB10" s="1120" t="s">
        <v>1412</v>
      </c>
      <c r="BC10" s="1120" t="s">
        <v>1328</v>
      </c>
      <c r="BE10" s="1120">
        <v>2008</v>
      </c>
      <c r="BF10" s="1120" t="s">
        <v>1413</v>
      </c>
      <c r="BH10" s="1068" t="s">
        <v>1414</v>
      </c>
      <c r="BJ10" s="1068" t="s">
        <v>1415</v>
      </c>
      <c r="BL10" s="1068" t="s">
        <v>1415</v>
      </c>
      <c r="BN10" s="1068" t="s">
        <v>1416</v>
      </c>
      <c r="BQ10" s="1281">
        <v>4213778</v>
      </c>
      <c r="BR10" s="1068" t="s">
        <v>184</v>
      </c>
      <c r="BS10" s="1429"/>
      <c r="BT10" s="1281">
        <v>64236876</v>
      </c>
      <c r="BU10" s="1068" t="s">
        <v>228</v>
      </c>
      <c r="BV10" s="1070"/>
      <c r="BW10" s="1690"/>
      <c r="BX10" s="1690"/>
    </row>
    <row customHeight="1" ht="11.25">
      <c r="A11" s="1074" t="s">
        <v>1417</v>
      </c>
      <c r="B11" s="1075">
        <v>2009</v>
      </c>
      <c r="E11" s="1076" t="s">
        <v>1418</v>
      </c>
      <c r="F11" s="1093"/>
      <c r="G11" s="1076" t="s">
        <v>1419</v>
      </c>
      <c r="H11" s="1076" t="s">
        <v>1420</v>
      </c>
      <c r="I11" s="1076" t="s">
        <v>149</v>
      </c>
      <c r="J11" s="1077" t="s">
        <v>1421</v>
      </c>
      <c r="K11" s="1099" t="s">
        <v>1422</v>
      </c>
      <c r="O11" s="1077" t="s">
        <v>1423</v>
      </c>
      <c r="V11" s="370" t="s">
        <v>149</v>
      </c>
      <c r="W11" s="275"/>
      <c r="X11" s="1084" t="s">
        <v>1393</v>
      </c>
      <c r="Y11" s="1075" t="s">
        <v>1424</v>
      </c>
      <c r="Z11" s="1091"/>
      <c r="AP11" s="1087" t="s">
        <v>196</v>
      </c>
      <c r="AQ11" s="1089" t="s">
        <v>196</v>
      </c>
      <c r="AW11" s="1120" t="s">
        <v>1425</v>
      </c>
      <c r="AX11" s="1120" t="s">
        <v>1425</v>
      </c>
      <c r="AZ11" s="1120" t="s">
        <v>1426</v>
      </c>
      <c r="BB11" s="1120" t="s">
        <v>1427</v>
      </c>
      <c r="BC11" s="1120" t="s">
        <v>1328</v>
      </c>
      <c r="BE11" s="1120">
        <v>2009</v>
      </c>
      <c r="BF11" s="1120" t="s">
        <v>1428</v>
      </c>
      <c r="BH11" s="1068" t="s">
        <v>1429</v>
      </c>
      <c r="BJ11" s="1068" t="s">
        <v>1398</v>
      </c>
      <c r="BL11" s="1068" t="s">
        <v>1398</v>
      </c>
      <c r="BN11" s="1068" t="s">
        <v>1430</v>
      </c>
      <c r="BQ11" s="1281">
        <v>4213780</v>
      </c>
      <c r="BR11" s="1068" t="s">
        <v>190</v>
      </c>
      <c r="BS11" s="1429"/>
      <c r="BW11" s="1690"/>
      <c r="BX11" s="1690"/>
    </row>
    <row customHeight="1" ht="11.25">
      <c r="A12" s="1074" t="s">
        <v>1431</v>
      </c>
      <c r="B12" s="1075">
        <v>2010</v>
      </c>
      <c r="E12" s="1076" t="s">
        <v>1432</v>
      </c>
      <c r="F12" s="1093"/>
      <c r="G12" s="1076" t="s">
        <v>1420</v>
      </c>
      <c r="I12" s="1076" t="s">
        <v>150</v>
      </c>
      <c r="J12" s="1077" t="s">
        <v>1433</v>
      </c>
      <c r="K12" s="1099" t="s">
        <v>1434</v>
      </c>
      <c r="O12" s="1077" t="s">
        <v>451</v>
      </c>
      <c r="V12" s="370" t="s">
        <v>150</v>
      </c>
      <c r="W12" s="1089"/>
      <c r="X12" s="1084" t="s">
        <v>1435</v>
      </c>
      <c r="Y12" s="1075" t="s">
        <v>1228</v>
      </c>
      <c r="AP12" s="1087"/>
      <c r="AW12" s="1120" t="s">
        <v>149</v>
      </c>
      <c r="AX12" s="1120" t="s">
        <v>149</v>
      </c>
      <c r="AZ12" s="1120" t="s">
        <v>1436</v>
      </c>
      <c r="BB12" s="1120" t="s">
        <v>1437</v>
      </c>
      <c r="BC12" s="1120" t="s">
        <v>1328</v>
      </c>
      <c r="BE12" s="1120">
        <v>2010</v>
      </c>
      <c r="BF12" s="1120" t="s">
        <v>1438</v>
      </c>
      <c r="BH12" s="1068" t="s">
        <v>1439</v>
      </c>
      <c r="BJ12" s="1068" t="s">
        <v>1440</v>
      </c>
      <c r="BL12" s="1068" t="s">
        <v>1440</v>
      </c>
      <c r="BN12" s="1068" t="s">
        <v>1441</v>
      </c>
      <c r="BQ12" s="1281">
        <v>4213779</v>
      </c>
      <c r="BR12" s="1068" t="s">
        <v>1393</v>
      </c>
      <c r="BS12" s="1429"/>
      <c r="BT12" s="1070"/>
      <c r="BU12" s="1070"/>
      <c r="BV12" s="1070"/>
      <c r="BW12" s="1690"/>
      <c r="BX12" s="1690"/>
    </row>
    <row customHeight="1" ht="11.25">
      <c r="A13" s="1074" t="s">
        <v>1442</v>
      </c>
      <c r="B13" s="1075">
        <v>2011</v>
      </c>
      <c r="E13" s="1076" t="s">
        <v>1443</v>
      </c>
      <c r="F13" s="1093"/>
      <c r="I13" s="1076" t="s">
        <v>151</v>
      </c>
      <c r="K13" s="1099" t="s">
        <v>1392</v>
      </c>
      <c r="V13" s="370" t="s">
        <v>151</v>
      </c>
      <c r="W13" s="1089"/>
      <c r="X13" s="1089"/>
      <c r="Y13" s="1089"/>
      <c r="AW13" s="1120" t="s">
        <v>150</v>
      </c>
      <c r="AX13" s="1120" t="s">
        <v>150</v>
      </c>
      <c r="BB13" s="1120" t="s">
        <v>1444</v>
      </c>
      <c r="BC13" s="1120" t="s">
        <v>1445</v>
      </c>
      <c r="BE13" s="1120">
        <v>2011</v>
      </c>
      <c r="BF13" s="1120" t="s">
        <v>1446</v>
      </c>
      <c r="BH13" s="1068" t="s">
        <v>1447</v>
      </c>
      <c r="BJ13" s="1068" t="s">
        <v>1429</v>
      </c>
      <c r="BL13" s="1068" t="s">
        <v>1429</v>
      </c>
      <c r="BN13" s="1068" t="s">
        <v>1448</v>
      </c>
      <c r="BQ13" s="1281">
        <v>4213783</v>
      </c>
      <c r="BR13" s="1068" t="s">
        <v>1408</v>
      </c>
      <c r="BS13" s="1429"/>
      <c r="BT13" s="1070"/>
      <c r="BU13" s="1070"/>
      <c r="BV13" s="1070"/>
      <c r="BW13" s="1694"/>
      <c r="BX13" s="1690"/>
    </row>
    <row customHeight="1" ht="11.25">
      <c r="A14" s="1074" t="s">
        <v>1449</v>
      </c>
      <c r="B14" s="1075">
        <v>2012</v>
      </c>
      <c r="I14" s="1076" t="s">
        <v>152</v>
      </c>
      <c r="J14" s="1067" t="s">
        <v>1450</v>
      </c>
      <c r="N14" s="1067" t="s">
        <v>1451</v>
      </c>
      <c r="V14" s="1083">
        <v>13</v>
      </c>
      <c r="W14" s="1084"/>
      <c r="X14" s="1084" t="s">
        <v>1259</v>
      </c>
      <c r="Y14" s="1075" t="s">
        <v>1228</v>
      </c>
      <c r="AW14" s="1120" t="s">
        <v>151</v>
      </c>
      <c r="AX14" s="1120" t="s">
        <v>151</v>
      </c>
      <c r="AZ14" s="1067" t="s">
        <v>1452</v>
      </c>
      <c r="BB14" s="1120" t="s">
        <v>1453</v>
      </c>
      <c r="BC14" s="1120" t="s">
        <v>1445</v>
      </c>
      <c r="BE14" s="1120">
        <v>2012</v>
      </c>
      <c r="BH14" s="1068" t="s">
        <v>1368</v>
      </c>
      <c r="BJ14" s="1217" t="s">
        <v>1454</v>
      </c>
      <c r="BL14" s="1217" t="s">
        <v>1454</v>
      </c>
      <c r="BN14" s="1068" t="s">
        <v>1455</v>
      </c>
      <c r="BQ14" s="1281">
        <v>4213782</v>
      </c>
      <c r="BR14" s="1068" t="s">
        <v>196</v>
      </c>
      <c r="BS14" s="1429"/>
      <c r="BT14" s="1070"/>
      <c r="BU14" s="1070"/>
      <c r="BV14" s="1070"/>
      <c r="BW14" s="1694"/>
      <c r="BX14" s="1690"/>
    </row>
    <row customHeight="1" ht="19.5">
      <c r="A15" s="1074" t="s">
        <v>1456</v>
      </c>
      <c r="B15" s="1075">
        <v>2013</v>
      </c>
      <c r="E15" s="1698" t="s">
        <v>1457</v>
      </c>
      <c r="G15" s="1067" t="s">
        <v>1458</v>
      </c>
      <c r="H15" s="1067" t="s">
        <v>1459</v>
      </c>
      <c r="I15" s="1078" t="s">
        <v>153</v>
      </c>
      <c r="J15" s="1089" t="s">
        <v>587</v>
      </c>
      <c r="N15" s="1158" t="s">
        <v>1460</v>
      </c>
      <c r="X15" s="1087"/>
      <c r="AW15" s="1120" t="s">
        <v>152</v>
      </c>
      <c r="AX15" s="1120" t="s">
        <v>152</v>
      </c>
      <c r="AZ15" s="1120" t="s">
        <v>1379</v>
      </c>
      <c r="BB15" s="1120" t="s">
        <v>1461</v>
      </c>
      <c r="BC15" s="1120" t="s">
        <v>1445</v>
      </c>
      <c r="BE15" s="1120">
        <v>2013</v>
      </c>
      <c r="BH15" s="1068" t="s">
        <v>1384</v>
      </c>
      <c r="BJ15" s="1217" t="s">
        <v>1462</v>
      </c>
      <c r="BL15" s="1217" t="s">
        <v>1462</v>
      </c>
      <c r="BN15" s="1068" t="s">
        <v>1463</v>
      </c>
      <c r="BR15" s="1070"/>
      <c r="BS15" s="1431"/>
      <c r="BT15" s="1070"/>
      <c r="BU15" s="1070"/>
      <c r="BV15" s="1070"/>
      <c r="BW15" s="1694"/>
      <c r="BX15" s="1690"/>
    </row>
    <row customHeight="1" ht="21">
      <c r="A16" s="1870" t="s">
        <v>1464</v>
      </c>
      <c r="B16" s="1075">
        <v>2014</v>
      </c>
      <c r="E16" s="1699" t="s">
        <v>1465</v>
      </c>
      <c r="G16" s="1076" t="s">
        <v>1466</v>
      </c>
      <c r="H16" s="1076" t="s">
        <v>1467</v>
      </c>
      <c r="I16" s="1078" t="s">
        <v>1468</v>
      </c>
      <c r="J16" s="1089" t="s">
        <v>560</v>
      </c>
      <c r="N16" s="1158" t="s">
        <v>1469</v>
      </c>
      <c r="AW16" s="1120" t="s">
        <v>153</v>
      </c>
      <c r="AX16" s="1120" t="s">
        <v>153</v>
      </c>
      <c r="AZ16" s="1120" t="s">
        <v>1395</v>
      </c>
      <c r="BB16" s="1120" t="s">
        <v>1470</v>
      </c>
      <c r="BC16" s="1120" t="s">
        <v>1445</v>
      </c>
      <c r="BE16" s="1120">
        <v>2014</v>
      </c>
      <c r="BH16" s="1068" t="s">
        <v>1400</v>
      </c>
      <c r="BJ16" s="1217" t="s">
        <v>1471</v>
      </c>
      <c r="BL16" s="1217" t="s">
        <v>1471</v>
      </c>
      <c r="BN16" s="1068" t="s">
        <v>1472</v>
      </c>
      <c r="BR16" s="1070"/>
      <c r="BS16" s="1431"/>
      <c r="BT16" s="1070"/>
      <c r="BU16" s="1070"/>
      <c r="BV16" s="1070"/>
      <c r="BW16" s="1694"/>
      <c r="BX16" s="1690"/>
    </row>
    <row customHeight="1" ht="21">
      <c r="A17" s="1074" t="s">
        <v>1473</v>
      </c>
      <c r="B17" s="1075">
        <v>2015</v>
      </c>
      <c r="G17" s="1076" t="s">
        <v>1420</v>
      </c>
      <c r="H17" s="1076" t="s">
        <v>1420</v>
      </c>
      <c r="I17" s="1076" t="s">
        <v>1474</v>
      </c>
      <c r="N17" s="1158" t="s">
        <v>1475</v>
      </c>
      <c r="X17" s="1087"/>
      <c r="AW17" s="1120" t="s">
        <v>1468</v>
      </c>
      <c r="AX17" s="1120" t="s">
        <v>1468</v>
      </c>
      <c r="AZ17" s="1120" t="s">
        <v>1476</v>
      </c>
      <c r="BB17" s="1120" t="s">
        <v>1477</v>
      </c>
      <c r="BC17" s="1120" t="s">
        <v>1328</v>
      </c>
      <c r="BE17" s="1120">
        <v>2015</v>
      </c>
      <c r="BH17" s="1068" t="s">
        <v>1416</v>
      </c>
      <c r="BJ17" s="1217" t="s">
        <v>1478</v>
      </c>
      <c r="BL17" s="1217" t="s">
        <v>1478</v>
      </c>
      <c r="BN17" s="1068" t="s">
        <v>1479</v>
      </c>
      <c r="BR17" s="1067" t="s">
        <v>1270</v>
      </c>
      <c r="BS17" s="1428"/>
      <c r="BU17" s="1067" t="s">
        <v>1480</v>
      </c>
      <c r="BV17" s="1070"/>
      <c r="BW17" s="1690"/>
      <c r="BX17" s="1692" t="s">
        <v>1481</v>
      </c>
      <c r="CA17" s="1067" t="s">
        <v>1482</v>
      </c>
      <c r="CD17" s="1067" t="s">
        <v>1483</v>
      </c>
    </row>
    <row customHeight="1" ht="21">
      <c r="A18" s="1074" t="s">
        <v>1484</v>
      </c>
      <c r="B18" s="1075">
        <v>2016</v>
      </c>
      <c r="E18" s="2005" t="s">
        <v>1485</v>
      </c>
      <c r="I18" s="1076" t="s">
        <v>1486</v>
      </c>
      <c r="N18" s="1158" t="s">
        <v>1487</v>
      </c>
      <c r="X18" s="1087"/>
      <c r="AW18" s="1120" t="s">
        <v>1474</v>
      </c>
      <c r="AX18" s="1120" t="s">
        <v>1474</v>
      </c>
      <c r="BB18" s="1120" t="s">
        <v>1488</v>
      </c>
      <c r="BC18" s="1120" t="s">
        <v>1328</v>
      </c>
      <c r="BE18" s="1120">
        <v>2016</v>
      </c>
      <c r="BH18" s="1068" t="s">
        <v>1430</v>
      </c>
      <c r="BJ18" s="1217" t="s">
        <v>1489</v>
      </c>
      <c r="BL18" s="1217" t="s">
        <v>1489</v>
      </c>
      <c r="BN18" s="1068" t="s">
        <v>1490</v>
      </c>
      <c r="BQ18" s="1432" t="s">
        <v>1300</v>
      </c>
      <c r="BR18" s="1159" t="s">
        <v>1301</v>
      </c>
      <c r="BS18" s="274"/>
      <c r="BT18" s="1432" t="s">
        <v>1491</v>
      </c>
      <c r="BU18" s="1159" t="s">
        <v>1492</v>
      </c>
      <c r="BV18" s="1070"/>
      <c r="BW18" s="1697" t="s">
        <v>1493</v>
      </c>
      <c r="BX18" s="1691" t="s">
        <v>1494</v>
      </c>
      <c r="BZ18" s="1432" t="s">
        <v>1495</v>
      </c>
      <c r="CA18" s="1159" t="s">
        <v>1496</v>
      </c>
      <c r="CC18" s="1432" t="s">
        <v>1497</v>
      </c>
      <c r="CD18" s="1159" t="s">
        <v>1498</v>
      </c>
    </row>
    <row customHeight="1" ht="21">
      <c r="A19" s="1870" t="s">
        <v>1499</v>
      </c>
      <c r="B19" s="1075">
        <v>2017</v>
      </c>
      <c r="E19" s="1074" t="s">
        <v>166</v>
      </c>
      <c r="I19" s="1076" t="s">
        <v>1500</v>
      </c>
      <c r="N19" s="1158" t="s">
        <v>1501</v>
      </c>
      <c r="X19" s="1087"/>
      <c r="AW19" s="1120" t="s">
        <v>1486</v>
      </c>
      <c r="AX19" s="1120" t="s">
        <v>1486</v>
      </c>
      <c r="AZ19" s="1067" t="s">
        <v>1502</v>
      </c>
      <c r="BB19" s="1120" t="s">
        <v>1503</v>
      </c>
      <c r="BC19" s="1120" t="s">
        <v>1328</v>
      </c>
      <c r="BE19" s="1120">
        <v>2017</v>
      </c>
      <c r="BH19" s="1068" t="s">
        <v>1504</v>
      </c>
      <c r="BJ19" s="1217" t="s">
        <v>1505</v>
      </c>
      <c r="BL19" s="1217" t="s">
        <v>1505</v>
      </c>
      <c r="BQ19" s="1281">
        <v>4190064</v>
      </c>
      <c r="BR19" s="1068" t="s">
        <v>1506</v>
      </c>
      <c r="BS19" s="1429"/>
      <c r="BT19" s="1281">
        <v>4189671</v>
      </c>
      <c r="BU19" s="1068" t="s">
        <v>1507</v>
      </c>
      <c r="BV19" s="1070"/>
      <c r="BW19" s="1695">
        <v>4189706</v>
      </c>
      <c r="BX19" s="1693" t="s">
        <v>1508</v>
      </c>
      <c r="BZ19" s="1281">
        <v>4189714</v>
      </c>
      <c r="CA19" s="1068" t="s">
        <v>1509</v>
      </c>
      <c r="CC19" s="1281">
        <v>4189708</v>
      </c>
      <c r="CD19" s="1068" t="s">
        <v>1510</v>
      </c>
    </row>
    <row customHeight="1" ht="21">
      <c r="A20" s="1074" t="s">
        <v>1511</v>
      </c>
      <c r="B20" s="1075">
        <v>2018</v>
      </c>
      <c r="E20" s="1074" t="s">
        <v>1259</v>
      </c>
      <c r="I20" s="1076" t="s">
        <v>1512</v>
      </c>
      <c r="N20" s="1158" t="s">
        <v>1513</v>
      </c>
      <c r="AW20" s="1120" t="s">
        <v>1500</v>
      </c>
      <c r="AX20" s="1120" t="s">
        <v>1500</v>
      </c>
      <c r="AZ20" s="1120" t="s">
        <v>1514</v>
      </c>
      <c r="BB20" s="1120" t="s">
        <v>1515</v>
      </c>
      <c r="BC20" s="1120" t="s">
        <v>1445</v>
      </c>
      <c r="BE20" s="1120">
        <v>2018</v>
      </c>
      <c r="BH20" s="1068" t="s">
        <v>1441</v>
      </c>
      <c r="BJ20" s="1068" t="s">
        <v>1368</v>
      </c>
      <c r="BL20" s="1068" t="s">
        <v>1368</v>
      </c>
      <c r="BQ20" s="1281">
        <v>4190065</v>
      </c>
      <c r="BR20" s="1068" t="s">
        <v>1516</v>
      </c>
      <c r="BS20" s="1429"/>
      <c r="BT20" s="1281">
        <v>4189672</v>
      </c>
      <c r="BU20" s="1068" t="s">
        <v>1517</v>
      </c>
      <c r="BV20" s="1070"/>
      <c r="BW20" s="1695">
        <v>4189705</v>
      </c>
      <c r="BX20" s="1693" t="s">
        <v>1518</v>
      </c>
      <c r="BZ20" s="1281">
        <v>4189713</v>
      </c>
      <c r="CA20" s="1068" t="s">
        <v>1518</v>
      </c>
      <c r="CC20" s="1281">
        <v>4189709</v>
      </c>
      <c r="CD20" s="1068" t="s">
        <v>1519</v>
      </c>
    </row>
    <row customHeight="1" ht="21">
      <c r="A21" s="1074" t="s">
        <v>1520</v>
      </c>
      <c r="B21" s="1075">
        <v>2019</v>
      </c>
      <c r="I21" s="1076" t="s">
        <v>1521</v>
      </c>
      <c r="N21" s="1158" t="s">
        <v>1522</v>
      </c>
      <c r="AW21" s="1120" t="s">
        <v>1512</v>
      </c>
      <c r="AX21" s="1120" t="s">
        <v>1512</v>
      </c>
      <c r="AZ21" s="1120" t="s">
        <v>1523</v>
      </c>
      <c r="BB21" s="1120" t="s">
        <v>1524</v>
      </c>
      <c r="BC21" s="1120" t="s">
        <v>1328</v>
      </c>
      <c r="BE21" s="1120">
        <v>2019</v>
      </c>
      <c r="BH21" s="1068" t="s">
        <v>1448</v>
      </c>
      <c r="BJ21" s="1068" t="s">
        <v>1384</v>
      </c>
      <c r="BL21" s="1068" t="s">
        <v>1384</v>
      </c>
      <c r="BQ21" s="1281">
        <v>4190066</v>
      </c>
      <c r="BR21" s="1068" t="s">
        <v>1525</v>
      </c>
      <c r="BS21" s="1429"/>
      <c r="BT21" s="1281">
        <v>4189673</v>
      </c>
      <c r="BU21" s="1068" t="s">
        <v>1526</v>
      </c>
      <c r="BV21" s="1070"/>
      <c r="BW21" s="1695">
        <v>4189707</v>
      </c>
      <c r="BX21" s="1693" t="s">
        <v>1527</v>
      </c>
      <c r="BZ21" s="1281">
        <v>4189712</v>
      </c>
      <c r="CA21" s="1068" t="s">
        <v>1528</v>
      </c>
      <c r="CC21" s="1281">
        <v>4189710</v>
      </c>
      <c r="CD21" s="1068" t="s">
        <v>1529</v>
      </c>
    </row>
    <row customHeight="1" ht="21">
      <c r="A22" s="1074" t="s">
        <v>1530</v>
      </c>
      <c r="B22" s="1075">
        <v>2020</v>
      </c>
      <c r="N22" s="1158" t="s">
        <v>1531</v>
      </c>
      <c r="AW22" s="1120" t="s">
        <v>1521</v>
      </c>
      <c r="AX22" s="1120" t="s">
        <v>1521</v>
      </c>
      <c r="AZ22" s="1120" t="s">
        <v>1532</v>
      </c>
      <c r="BB22" s="1120" t="s">
        <v>1533</v>
      </c>
      <c r="BC22" s="1120" t="s">
        <v>1328</v>
      </c>
      <c r="BE22" s="1120">
        <v>2020</v>
      </c>
      <c r="BH22" s="1068" t="s">
        <v>1455</v>
      </c>
      <c r="BJ22" s="1068" t="s">
        <v>1400</v>
      </c>
      <c r="BL22" s="1068" t="s">
        <v>1400</v>
      </c>
      <c r="BQ22" s="1281">
        <v>4190067</v>
      </c>
      <c r="BR22" s="1068" t="s">
        <v>1534</v>
      </c>
      <c r="BS22" s="1429"/>
      <c r="BT22" s="1281">
        <v>4189674</v>
      </c>
      <c r="BU22" s="1068" t="s">
        <v>1535</v>
      </c>
      <c r="BV22" s="1070"/>
      <c r="BW22" s="1070"/>
      <c r="CC22" s="1281">
        <v>4189711</v>
      </c>
      <c r="CD22" s="1068" t="s">
        <v>297</v>
      </c>
    </row>
    <row customHeight="1" ht="21">
      <c r="A23" s="1074" t="s">
        <v>1536</v>
      </c>
      <c r="B23" s="1075">
        <v>2021</v>
      </c>
      <c r="AW23" s="1120" t="s">
        <v>1537</v>
      </c>
      <c r="AX23" s="1120" t="s">
        <v>1537</v>
      </c>
      <c r="AZ23" s="1120" t="s">
        <v>1538</v>
      </c>
      <c r="BB23" s="1120" t="s">
        <v>1539</v>
      </c>
      <c r="BC23" s="1120" t="s">
        <v>1238</v>
      </c>
      <c r="BE23" s="1120">
        <v>2021</v>
      </c>
      <c r="BH23" s="1068" t="s">
        <v>1463</v>
      </c>
      <c r="BJ23" s="1068" t="s">
        <v>1416</v>
      </c>
      <c r="BL23" s="1068" t="s">
        <v>1416</v>
      </c>
      <c r="BQ23" s="1281">
        <v>4190068</v>
      </c>
      <c r="BR23" s="1068" t="s">
        <v>1540</v>
      </c>
      <c r="BS23" s="1429"/>
      <c r="BT23" s="1281">
        <v>4189675</v>
      </c>
      <c r="BU23" s="1068" t="s">
        <v>1541</v>
      </c>
      <c r="BV23" s="1070"/>
      <c r="BW23" s="1070"/>
      <c r="CC23" s="1281">
        <v>5110778</v>
      </c>
      <c r="CD23" s="1068" t="s">
        <v>1542</v>
      </c>
    </row>
    <row customHeight="1" ht="21">
      <c r="A24" s="1074" t="s">
        <v>1543</v>
      </c>
      <c r="B24" s="1075">
        <v>2022</v>
      </c>
      <c r="AW24" s="1120" t="s">
        <v>1544</v>
      </c>
      <c r="AX24" s="1120" t="s">
        <v>1544</v>
      </c>
      <c r="AZ24" s="1120" t="s">
        <v>1545</v>
      </c>
      <c r="BB24" s="1120" t="s">
        <v>1546</v>
      </c>
      <c r="BC24" s="1120" t="s">
        <v>1547</v>
      </c>
      <c r="BE24" s="1120">
        <v>2022</v>
      </c>
      <c r="BH24" s="1068" t="s">
        <v>1472</v>
      </c>
      <c r="BJ24" s="1068" t="s">
        <v>1430</v>
      </c>
      <c r="BL24" s="1068" t="s">
        <v>1430</v>
      </c>
      <c r="BQ24" s="1281">
        <v>4190069</v>
      </c>
      <c r="BR24" s="1068" t="s">
        <v>1548</v>
      </c>
      <c r="BS24" s="1429"/>
      <c r="BT24" s="1281">
        <v>4189676</v>
      </c>
      <c r="BU24" s="1068" t="s">
        <v>1549</v>
      </c>
      <c r="BV24" s="1070"/>
      <c r="BW24" s="1070"/>
      <c r="CC24" s="1281">
        <v>25575374</v>
      </c>
      <c r="CD24" s="1068" t="s">
        <v>1550</v>
      </c>
    </row>
    <row customHeight="1" ht="11.25">
      <c r="A25" s="1074" t="s">
        <v>1551</v>
      </c>
      <c r="B25" s="1075">
        <v>2023</v>
      </c>
      <c r="AW25" s="1120" t="s">
        <v>1552</v>
      </c>
      <c r="AX25" s="1120" t="s">
        <v>1552</v>
      </c>
      <c r="AZ25" s="1120" t="s">
        <v>1553</v>
      </c>
      <c r="BB25" s="1120" t="s">
        <v>1554</v>
      </c>
      <c r="BC25" s="1120" t="s">
        <v>1547</v>
      </c>
      <c r="BE25" s="1120">
        <v>2023</v>
      </c>
      <c r="BH25" s="1068" t="s">
        <v>1479</v>
      </c>
      <c r="BJ25" s="1068" t="s">
        <v>1504</v>
      </c>
      <c r="BL25" s="1068" t="s">
        <v>1504</v>
      </c>
      <c r="BQ25" s="1281">
        <v>4190070</v>
      </c>
      <c r="BR25" s="1068" t="s">
        <v>1555</v>
      </c>
      <c r="BS25" s="1429"/>
      <c r="BT25" s="1281">
        <v>4189677</v>
      </c>
      <c r="BU25" s="1068" t="s">
        <v>1556</v>
      </c>
      <c r="BV25" s="1070"/>
      <c r="BW25" s="1070"/>
    </row>
    <row customHeight="1" ht="11.25">
      <c r="A26" s="1074" t="s">
        <v>1557</v>
      </c>
      <c r="B26" s="1075">
        <v>2024</v>
      </c>
      <c r="J26" s="1731" t="s">
        <v>1558</v>
      </c>
      <c r="AX26" s="1120" t="s">
        <v>1559</v>
      </c>
      <c r="AZ26" s="1120" t="s">
        <v>1423</v>
      </c>
      <c r="BB26" s="1120" t="s">
        <v>1560</v>
      </c>
      <c r="BC26" s="1120" t="s">
        <v>1547</v>
      </c>
      <c r="BE26" s="1120">
        <v>2024</v>
      </c>
      <c r="BH26" s="1068" t="s">
        <v>1490</v>
      </c>
      <c r="BJ26" s="1068" t="s">
        <v>1441</v>
      </c>
      <c r="BL26" s="1068" t="s">
        <v>1441</v>
      </c>
      <c r="BQ26" s="1281">
        <v>4190071</v>
      </c>
      <c r="BR26" s="1068" t="s">
        <v>1561</v>
      </c>
      <c r="BS26" s="1429"/>
      <c r="BV26" s="1070"/>
      <c r="BW26" s="1070"/>
    </row>
    <row customHeight="1" ht="11.25">
      <c r="A27" s="1074" t="s">
        <v>1562</v>
      </c>
      <c r="B27" s="1075">
        <v>2025</v>
      </c>
      <c r="J27" s="176" t="s">
        <v>429</v>
      </c>
      <c r="AX27" s="1120" t="s">
        <v>1563</v>
      </c>
      <c r="BB27" s="1120" t="s">
        <v>1564</v>
      </c>
      <c r="BC27" s="1120" t="s">
        <v>1547</v>
      </c>
      <c r="BE27" s="1120">
        <v>2025</v>
      </c>
      <c r="BH27" s="1070" t="s">
        <v>28</v>
      </c>
      <c r="BJ27" s="1068" t="s">
        <v>1448</v>
      </c>
      <c r="BL27" s="1068" t="s">
        <v>1448</v>
      </c>
      <c r="BN27" s="1070" t="s">
        <v>28</v>
      </c>
      <c r="BQ27" s="1281">
        <v>4190072</v>
      </c>
      <c r="BR27" s="1068" t="s">
        <v>1565</v>
      </c>
      <c r="BS27" s="1429"/>
      <c r="BV27" s="1070"/>
      <c r="BW27" s="1070"/>
    </row>
    <row customHeight="1" ht="11.25">
      <c r="A28" s="1074" t="s">
        <v>1566</v>
      </c>
      <c r="D28" s="1101"/>
      <c r="E28" s="1102"/>
      <c r="F28" s="1102"/>
      <c r="H28" s="1103" t="s">
        <v>1567</v>
      </c>
      <c r="AX28" s="1120" t="s">
        <v>1568</v>
      </c>
      <c r="AZ28" s="1067" t="s">
        <v>1569</v>
      </c>
      <c r="BB28" s="1120" t="s">
        <v>1570</v>
      </c>
      <c r="BC28" s="1120" t="s">
        <v>1571</v>
      </c>
      <c r="BE28" s="1120">
        <v>2026</v>
      </c>
      <c r="BH28" s="1070" t="s">
        <v>28</v>
      </c>
      <c r="BJ28" s="1068" t="s">
        <v>1455</v>
      </c>
      <c r="BL28" s="1068" t="s">
        <v>1455</v>
      </c>
      <c r="BN28" s="1070" t="s">
        <v>28</v>
      </c>
      <c r="BQ28" s="1281">
        <v>4190073</v>
      </c>
      <c r="BR28" s="1068" t="s">
        <v>1572</v>
      </c>
      <c r="BS28" s="1429"/>
      <c r="BV28" s="1070"/>
      <c r="BW28" s="1070"/>
    </row>
    <row customHeight="1" ht="11.25">
      <c r="A29" s="1074" t="s">
        <v>1573</v>
      </c>
      <c r="D29" s="1104" t="s">
        <v>1574</v>
      </c>
      <c r="E29" s="1105" t="str">
        <f>IF(TEMPLATE_GROUP="","",INDEX(StartDateList,MATCH(TEMPLATE_GROUP,CodeTemplateList,0),1))</f>
        <v>01.01.2027</v>
      </c>
      <c r="F29" s="1105" t="str">
        <f>IF(TEMPLATE_GROUP="","",INDEX(EndDateList,MATCH(TEMPLATE_GROUP,CodeTemplateList,0),1))</f>
        <v>31.12.2031</v>
      </c>
      <c r="H29" s="1106" t="s">
        <v>1575</v>
      </c>
      <c r="AX29" s="1120" t="s">
        <v>1576</v>
      </c>
      <c r="AZ29" s="1120" t="s">
        <v>1223</v>
      </c>
      <c r="BB29" s="1120" t="s">
        <v>1423</v>
      </c>
      <c r="BC29" s="1091"/>
      <c r="BE29" s="1120">
        <v>2027</v>
      </c>
      <c r="BJ29" s="1068" t="s">
        <v>1463</v>
      </c>
      <c r="BL29" s="1068" t="s">
        <v>1463</v>
      </c>
    </row>
    <row customHeight="1" ht="11.25">
      <c r="A30" s="1074" t="s">
        <v>1577</v>
      </c>
      <c r="D30" s="1107"/>
      <c r="E30" s="1108"/>
      <c r="F30" s="1108"/>
      <c r="AX30" s="1120" t="s">
        <v>1578</v>
      </c>
      <c r="AZ30" s="1120" t="s">
        <v>1248</v>
      </c>
      <c r="BE30" s="1120">
        <v>2028</v>
      </c>
      <c r="BJ30" s="1068" t="s">
        <v>1579</v>
      </c>
      <c r="BL30" s="1068" t="s">
        <v>1579</v>
      </c>
    </row>
    <row customHeight="1" ht="12.75">
      <c r="A31" s="1074" t="s">
        <v>1580</v>
      </c>
      <c r="D31" s="1101"/>
      <c r="E31" s="1102"/>
      <c r="F31" s="1102"/>
      <c r="H31" s="1109"/>
      <c r="AX31" s="1120" t="s">
        <v>1581</v>
      </c>
      <c r="AZ31" s="1120" t="s">
        <v>1582</v>
      </c>
      <c r="BE31" s="1120">
        <v>2029</v>
      </c>
      <c r="BJ31" s="1068" t="s">
        <v>1583</v>
      </c>
      <c r="BL31" s="1068" t="s">
        <v>1583</v>
      </c>
    </row>
    <row customHeight="1" ht="11.25">
      <c r="A32" s="1074" t="s">
        <v>1584</v>
      </c>
      <c r="D32" s="1104" t="s">
        <v>1585</v>
      </c>
      <c r="E32" s="1105" t="str">
        <f>IF(TEMPLATE_GROUP="","",INDEX(StartDateList,MATCH(TEMPLATE_GROUP,CodeTemplateList,0),1))</f>
        <v>01.01.2027</v>
      </c>
      <c r="F32" s="1105" t="str">
        <f>IF(TEMPLATE_GROUP="","",INDEX(EndDateList,MATCH(TEMPLATE_GROUP,CodeTemplateList,0),1))</f>
        <v>31.12.2031</v>
      </c>
      <c r="H32" s="1110" t="s">
        <v>1586</v>
      </c>
      <c r="O32" s="1074" t="s">
        <v>452</v>
      </c>
      <c r="AX32" s="1120" t="s">
        <v>1587</v>
      </c>
      <c r="AZ32" s="1120" t="s">
        <v>1316</v>
      </c>
      <c r="BE32" s="1120">
        <v>2030</v>
      </c>
      <c r="BJ32" s="1068" t="s">
        <v>1472</v>
      </c>
      <c r="BL32" s="1068" t="s">
        <v>1472</v>
      </c>
    </row>
    <row customHeight="1" ht="11.25">
      <c r="A33" s="1074" t="s">
        <v>1588</v>
      </c>
      <c r="O33" s="1074" t="s">
        <v>1246</v>
      </c>
      <c r="AX33" s="1120" t="s">
        <v>1589</v>
      </c>
      <c r="AZ33" s="1120" t="s">
        <v>451</v>
      </c>
      <c r="BE33" s="1120">
        <v>2031</v>
      </c>
      <c r="BJ33" s="1068" t="s">
        <v>1479</v>
      </c>
      <c r="BL33" s="1068" t="s">
        <v>1479</v>
      </c>
    </row>
    <row customHeight="1" ht="11.25">
      <c r="A34" s="1074" t="s">
        <v>1590</v>
      </c>
      <c r="O34" s="1074" t="s">
        <v>1281</v>
      </c>
      <c r="AX34" s="1120" t="s">
        <v>1591</v>
      </c>
      <c r="BE34" s="1120">
        <v>2032</v>
      </c>
      <c r="BJ34" s="1068" t="s">
        <v>1490</v>
      </c>
      <c r="BL34" s="1068" t="s">
        <v>1490</v>
      </c>
    </row>
    <row customHeight="1" ht="11.25">
      <c r="A35" s="1074" t="s">
        <v>1592</v>
      </c>
      <c r="O35" s="1074" t="s">
        <v>1314</v>
      </c>
      <c r="AX35" s="1120" t="s">
        <v>1593</v>
      </c>
      <c r="AZ35" s="1067" t="s">
        <v>1594</v>
      </c>
      <c r="BE35" s="1120">
        <v>2033</v>
      </c>
      <c r="BL35" s="1068" t="s">
        <v>1595</v>
      </c>
    </row>
    <row customHeight="1" ht="11.25">
      <c r="A36" s="1870" t="s">
        <v>1596</v>
      </c>
      <c r="D36" s="1111" t="s">
        <v>1597</v>
      </c>
      <c r="E36" s="1112" t="s">
        <v>811</v>
      </c>
      <c r="F36" s="1113" t="str">
        <f>INDEX(E37:E41,MATCH(TEMPLATE_SPHERE,F37:F41,0))</f>
        <v>теплоснабжения</v>
      </c>
      <c r="G36" s="1113" t="str">
        <f>INDEX(G37:G41,MATCH(TEMPLATE_SPHERE,F37:F41,0))</f>
        <v>теплоснабжение</v>
      </c>
      <c r="O36" s="1074" t="s">
        <v>1339</v>
      </c>
      <c r="AX36" s="1120" t="s">
        <v>1598</v>
      </c>
      <c r="AZ36" s="1120" t="s">
        <v>451</v>
      </c>
      <c r="BE36" s="1120">
        <v>2034</v>
      </c>
      <c r="BL36" s="1068" t="s">
        <v>1599</v>
      </c>
    </row>
    <row customHeight="1" ht="11.25">
      <c r="A37" s="1074" t="s">
        <v>1600</v>
      </c>
      <c r="E37" s="407" t="s">
        <v>1601</v>
      </c>
      <c r="F37" s="1114" t="s">
        <v>811</v>
      </c>
      <c r="G37" s="407" t="s">
        <v>1602</v>
      </c>
      <c r="O37" s="1074" t="s">
        <v>1358</v>
      </c>
      <c r="AX37" s="1120" t="s">
        <v>1603</v>
      </c>
      <c r="AZ37" s="1120" t="s">
        <v>450</v>
      </c>
      <c r="BE37" s="1120">
        <v>2035</v>
      </c>
    </row>
    <row customHeight="1" ht="11.25">
      <c r="A38" s="1074" t="s">
        <v>1604</v>
      </c>
      <c r="E38" s="407" t="s">
        <v>1605</v>
      </c>
      <c r="F38" s="1115" t="s">
        <v>857</v>
      </c>
      <c r="G38" s="407" t="s">
        <v>1606</v>
      </c>
      <c r="O38" s="1074" t="s">
        <v>1375</v>
      </c>
      <c r="AX38" s="1120" t="s">
        <v>1607</v>
      </c>
      <c r="AZ38" s="1120" t="s">
        <v>1282</v>
      </c>
      <c r="BE38" s="1120">
        <v>2036</v>
      </c>
      <c r="BH38" s="1067" t="s">
        <v>1608</v>
      </c>
      <c r="BJ38" s="1067" t="s">
        <v>1609</v>
      </c>
      <c r="BL38" s="1067" t="s">
        <v>1610</v>
      </c>
      <c r="BN38" s="1067" t="s">
        <v>1611</v>
      </c>
    </row>
    <row customHeight="1" ht="11.25">
      <c r="A39" s="1074" t="s">
        <v>1612</v>
      </c>
      <c r="E39" s="407" t="s">
        <v>1613</v>
      </c>
      <c r="F39" s="1115" t="s">
        <v>910</v>
      </c>
      <c r="G39" s="407" t="s">
        <v>1614</v>
      </c>
      <c r="O39" s="1074" t="s">
        <v>1391</v>
      </c>
      <c r="AX39" s="1120" t="s">
        <v>1615</v>
      </c>
      <c r="AZ39" s="1120" t="s">
        <v>1315</v>
      </c>
      <c r="BE39" s="1120">
        <v>2037</v>
      </c>
      <c r="BH39" s="1068" t="s">
        <v>1616</v>
      </c>
      <c r="BJ39" s="1217" t="s">
        <v>1616</v>
      </c>
      <c r="BL39" s="1217" t="s">
        <v>1616</v>
      </c>
      <c r="BN39" s="1068" t="s">
        <v>1617</v>
      </c>
    </row>
    <row customHeight="1" ht="11.25">
      <c r="A40" s="1074" t="s">
        <v>1618</v>
      </c>
      <c r="E40" s="407" t="s">
        <v>1619</v>
      </c>
      <c r="F40" s="1115" t="s">
        <v>897</v>
      </c>
      <c r="G40" s="407" t="s">
        <v>1620</v>
      </c>
      <c r="O40" s="1074" t="s">
        <v>1407</v>
      </c>
      <c r="AX40" s="1120" t="s">
        <v>1621</v>
      </c>
      <c r="BE40" s="1120">
        <v>2038</v>
      </c>
      <c r="BH40" s="1068" t="s">
        <v>1622</v>
      </c>
      <c r="BJ40" s="1217" t="s">
        <v>1030</v>
      </c>
      <c r="BL40" s="1217" t="s">
        <v>1030</v>
      </c>
      <c r="BN40" s="1068" t="s">
        <v>1064</v>
      </c>
    </row>
    <row customHeight="1" ht="11.25">
      <c r="A41" s="1074" t="s">
        <v>1623</v>
      </c>
      <c r="E41" s="407" t="s">
        <v>1624</v>
      </c>
      <c r="F41" s="1115" t="s">
        <v>1625</v>
      </c>
      <c r="G41" s="407" t="s">
        <v>1624</v>
      </c>
      <c r="O41" s="1074" t="s">
        <v>1423</v>
      </c>
      <c r="AX41" s="1120" t="s">
        <v>1626</v>
      </c>
      <c r="AZ41" s="1067" t="s">
        <v>1627</v>
      </c>
      <c r="BE41" s="1120">
        <v>2039</v>
      </c>
      <c r="BH41" s="1068" t="s">
        <v>1628</v>
      </c>
      <c r="BJ41" s="1217" t="s">
        <v>1026</v>
      </c>
      <c r="BL41" s="1217" t="s">
        <v>1026</v>
      </c>
      <c r="BN41" s="1068" t="s">
        <v>1051</v>
      </c>
    </row>
    <row customHeight="1" ht="11.25">
      <c r="A42" s="1074" t="s">
        <v>1629</v>
      </c>
      <c r="AX42" s="1120" t="s">
        <v>1630</v>
      </c>
      <c r="AZ42" s="1120" t="s">
        <v>452</v>
      </c>
      <c r="BE42" s="1120">
        <v>2040</v>
      </c>
      <c r="BH42" s="1068" t="s">
        <v>1048</v>
      </c>
      <c r="BJ42" s="1217" t="s">
        <v>1028</v>
      </c>
      <c r="BL42" s="1217" t="s">
        <v>1028</v>
      </c>
      <c r="BN42" s="1068" t="s">
        <v>1631</v>
      </c>
    </row>
    <row customHeight="1" ht="11.25">
      <c r="A43" s="1074" t="s">
        <v>1632</v>
      </c>
      <c r="AX43" s="1120" t="s">
        <v>1633</v>
      </c>
      <c r="AZ43" s="1120" t="s">
        <v>1246</v>
      </c>
      <c r="BE43" s="1120">
        <v>2041</v>
      </c>
      <c r="BH43" s="1068" t="s">
        <v>1634</v>
      </c>
      <c r="BJ43" s="1217" t="s">
        <v>1628</v>
      </c>
      <c r="BL43" s="1217" t="s">
        <v>1628</v>
      </c>
      <c r="BN43" s="1068" t="s">
        <v>1635</v>
      </c>
    </row>
    <row customHeight="1" ht="11.25">
      <c r="A44" s="1074" t="s">
        <v>1636</v>
      </c>
      <c r="G44" s="1094">
        <f>YEAR(TODAY())</f>
        <v>2026</v>
      </c>
      <c r="I44" s="799" t="s">
        <v>1637</v>
      </c>
      <c r="J44" s="1089" t="s">
        <v>1638</v>
      </c>
      <c r="K44" s="1089" t="s">
        <v>1639</v>
      </c>
      <c r="AX44" s="1120" t="s">
        <v>1640</v>
      </c>
      <c r="AZ44" s="1120" t="s">
        <v>1281</v>
      </c>
      <c r="BE44" s="1120">
        <v>2042</v>
      </c>
      <c r="BH44" s="1068" t="s">
        <v>1641</v>
      </c>
      <c r="BJ44" s="1217" t="s">
        <v>1048</v>
      </c>
      <c r="BL44" s="1217" t="s">
        <v>1048</v>
      </c>
      <c r="BN44" s="1068" t="s">
        <v>1642</v>
      </c>
    </row>
    <row customHeight="1" ht="11.25">
      <c r="A45" s="1074" t="s">
        <v>1643</v>
      </c>
      <c r="D45" s="1111" t="s">
        <v>1644</v>
      </c>
      <c r="E45" s="1112" t="s">
        <v>1645</v>
      </c>
      <c r="F45" s="797" t="s">
        <v>1646</v>
      </c>
      <c r="G45" s="796" t="s">
        <v>1647</v>
      </c>
      <c r="H45" s="799" t="s">
        <v>1648</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1649</v>
      </c>
      <c r="AZ45" s="1120" t="s">
        <v>1314</v>
      </c>
      <c r="BE45" s="1120">
        <v>2043</v>
      </c>
      <c r="BH45" s="1068" t="s">
        <v>1650</v>
      </c>
      <c r="BJ45" s="1217" t="s">
        <v>1042</v>
      </c>
      <c r="BL45" s="1217" t="s">
        <v>1042</v>
      </c>
      <c r="BN45" s="1068" t="s">
        <v>1651</v>
      </c>
    </row>
    <row customHeight="1" ht="11.25">
      <c r="A46" s="1074" t="s">
        <v>1652</v>
      </c>
      <c r="E46" s="407" t="s">
        <v>26</v>
      </c>
      <c r="F46" s="1114" t="s">
        <v>1653</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1654</v>
      </c>
      <c r="AZ46" s="1120" t="s">
        <v>1339</v>
      </c>
      <c r="BE46" s="1120">
        <v>2044</v>
      </c>
      <c r="BH46" s="1068" t="s">
        <v>1051</v>
      </c>
      <c r="BJ46" s="1217" t="s">
        <v>1032</v>
      </c>
      <c r="BL46" s="1217" t="s">
        <v>1032</v>
      </c>
      <c r="BN46" s="1068" t="s">
        <v>1655</v>
      </c>
    </row>
    <row customHeight="1" ht="11.25">
      <c r="A47" s="1074" t="s">
        <v>1656</v>
      </c>
      <c r="E47" s="407" t="s">
        <v>33</v>
      </c>
      <c r="F47" s="1115" t="s">
        <v>1657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1658</v>
      </c>
      <c r="AZ47" s="1120" t="s">
        <v>1358</v>
      </c>
      <c r="BE47" s="1120">
        <v>2045</v>
      </c>
      <c r="BH47" s="1068" t="s">
        <v>1631</v>
      </c>
      <c r="BJ47" s="1217" t="s">
        <v>1034</v>
      </c>
      <c r="BL47" s="1217" t="s">
        <v>1034</v>
      </c>
      <c r="BN47" s="1068" t="s">
        <v>1659</v>
      </c>
    </row>
    <row customHeight="1" ht="11.25">
      <c r="A48" s="1074" t="s">
        <v>1660</v>
      </c>
      <c r="E48" s="407" t="s">
        <v>1661</v>
      </c>
      <c r="F48" s="1115" t="s">
        <v>1662</v>
      </c>
      <c r="G48" s="1116" t="str">
        <f>_xlfn.IFERROR(IF(f_year="","01.01."&amp;CURRENT_YEAR,"01.01."&amp;f_year),"01.01."&amp;CURRENT_YEAR)</f>
        <v>01.01.2026</v>
      </c>
      <c r="H48" s="1116" t="str">
        <f>_xlfn.IFERROR(IF(f_year="","31.12."&amp;CURRENT_YEAR,"31.12."&amp;f_year),"31.12."&amp;CURRENT_YEAR)</f>
        <v>31.12.2026</v>
      </c>
      <c r="I48" s="1742">
        <f>IF(f_year="",TRUE,FALSE)</f>
        <v>1</v>
      </c>
      <c r="J48" s="1745" t="s">
        <v>1663</v>
      </c>
      <c r="K48" s="1746"/>
      <c r="AX48" s="1120" t="s">
        <v>1664</v>
      </c>
      <c r="AZ48" s="1120" t="s">
        <v>1375</v>
      </c>
      <c r="BE48" s="1120">
        <v>2046</v>
      </c>
      <c r="BH48" s="1068" t="s">
        <v>1635</v>
      </c>
      <c r="BJ48" s="1217" t="s">
        <v>1036</v>
      </c>
      <c r="BL48" s="1217" t="s">
        <v>1036</v>
      </c>
      <c r="BN48" s="1068" t="s">
        <v>1665</v>
      </c>
    </row>
    <row customHeight="1" ht="11.25">
      <c r="A49" s="1074" t="s">
        <v>1666</v>
      </c>
      <c r="E49" s="407" t="s">
        <v>1667</v>
      </c>
      <c r="F49" s="1115" t="s">
        <v>1668</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1669</v>
      </c>
      <c r="AZ49" s="1120" t="s">
        <v>1391</v>
      </c>
      <c r="BE49" s="1120">
        <v>2047</v>
      </c>
      <c r="BH49" s="1068" t="s">
        <v>1052</v>
      </c>
      <c r="BJ49" s="1217" t="s">
        <v>1038</v>
      </c>
      <c r="BL49" s="1217" t="s">
        <v>1038</v>
      </c>
    </row>
    <row customHeight="1" ht="11.25">
      <c r="A50" s="1074" t="s">
        <v>1670</v>
      </c>
      <c r="E50" s="407" t="s">
        <v>1671</v>
      </c>
      <c r="F50" s="1115" t="s">
        <v>1022</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1672</v>
      </c>
      <c r="AZ50" s="1120" t="s">
        <v>1407</v>
      </c>
      <c r="BE50" s="1120">
        <v>2048</v>
      </c>
      <c r="BH50" s="1068" t="s">
        <v>1642</v>
      </c>
      <c r="BJ50" s="1217" t="s">
        <v>1040</v>
      </c>
      <c r="BL50" s="1217" t="s">
        <v>1040</v>
      </c>
    </row>
    <row customHeight="1" ht="11.25">
      <c r="A51" s="1074" t="s">
        <v>1673</v>
      </c>
      <c r="E51" s="407" t="s">
        <v>1674</v>
      </c>
      <c r="F51" s="1115" t="s">
        <v>1645</v>
      </c>
      <c r="G51" s="1116" t="str">
        <f>_xlfn.IFERROR(IF(TITLE_PERIOD_START="","01.01."&amp;CURRENT_YEAR,"01.01."&amp;YEAR(TITLE_PERIOD_START)),"01.01."&amp;CURRENT_YEAR)</f>
        <v>01.01.2027</v>
      </c>
      <c r="H51" s="1116" t="str">
        <f>_xlfn.IFERROR(IF(TITLE_PERIOD_END="","31.12."&amp;CURRENT_YEAR,"31.12."&amp;YEAR(TITLE_PERIOD_END)),"31.12."&amp;CURRENT_YEAR)</f>
        <v>31.12.2031</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1675</v>
      </c>
      <c r="AZ51" s="1120" t="s">
        <v>1423</v>
      </c>
      <c r="BE51" s="1120">
        <v>2049</v>
      </c>
      <c r="BH51" s="1068" t="s">
        <v>1651</v>
      </c>
      <c r="BJ51" s="1217" t="s">
        <v>1676</v>
      </c>
      <c r="BL51" s="1217" t="s">
        <v>1676</v>
      </c>
    </row>
    <row customHeight="1" ht="11.25">
      <c r="A52" s="1074" t="s">
        <v>1677</v>
      </c>
      <c r="E52" s="407" t="s">
        <v>1678</v>
      </c>
      <c r="F52" s="1115" t="s">
        <v>1679</v>
      </c>
      <c r="G52" s="1116" t="str">
        <f>_xlfn.IFERROR(IF(TITLE_PERIOD_START="","01.01."&amp;CURRENT_YEAR,"01.01."&amp;YEAR(TITLE_PERIOD_START)),"01.01."&amp;CURRENT_YEAR)</f>
        <v>01.01.2027</v>
      </c>
      <c r="H52" s="1116" t="str">
        <f>_xlfn.IFERROR(IF(TITLE_PERIOD_END="","31.12."&amp;CURRENT_YEAR,"31.12."&amp;YEAR(TITLE_PERIOD_END)),"31.12."&amp;CURRENT_YEAR)</f>
        <v>31.12.2031</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1680</v>
      </c>
      <c r="AZ52" s="1120" t="s">
        <v>451</v>
      </c>
      <c r="BE52" s="1120">
        <v>2050</v>
      </c>
      <c r="BH52" s="1068" t="s">
        <v>1655</v>
      </c>
      <c r="BJ52" s="1217" t="s">
        <v>1051</v>
      </c>
      <c r="BL52" s="1217" t="s">
        <v>1051</v>
      </c>
    </row>
    <row customHeight="1" ht="11.25">
      <c r="A53" s="1074" t="s">
        <v>1681</v>
      </c>
      <c r="E53" s="407" t="s">
        <v>1682</v>
      </c>
      <c r="F53" s="1115" t="s">
        <v>1682</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1683</v>
      </c>
      <c r="K53" s="1746"/>
      <c r="AX53" s="1120" t="s">
        <v>1684</v>
      </c>
      <c r="BE53" s="1120">
        <v>2051</v>
      </c>
      <c r="BH53" s="1068" t="s">
        <v>1659</v>
      </c>
      <c r="BJ53" s="1217" t="s">
        <v>1631</v>
      </c>
      <c r="BL53" s="1217" t="s">
        <v>1631</v>
      </c>
    </row>
    <row customHeight="1" ht="11.25">
      <c r="A54" s="1074" t="s">
        <v>1685</v>
      </c>
      <c r="AX54" s="1120" t="s">
        <v>1686</v>
      </c>
      <c r="AZ54" s="1067" t="s">
        <v>1687</v>
      </c>
      <c r="BE54" s="1120">
        <v>2052</v>
      </c>
      <c r="BH54" s="1068" t="s">
        <v>1665</v>
      </c>
      <c r="BJ54" s="1217" t="s">
        <v>1635</v>
      </c>
      <c r="BL54" s="1217" t="s">
        <v>1635</v>
      </c>
    </row>
    <row customHeight="1" ht="11.25">
      <c r="A55" s="1074" t="s">
        <v>1688</v>
      </c>
      <c r="AX55" s="1120" t="s">
        <v>1689</v>
      </c>
      <c r="AZ55" s="1120" t="s">
        <v>1224</v>
      </c>
      <c r="BE55" s="1120">
        <v>2053</v>
      </c>
      <c r="BH55" s="1070" t="s">
        <v>28</v>
      </c>
      <c r="BJ55" s="1217" t="s">
        <v>1052</v>
      </c>
      <c r="BL55" s="1217" t="s">
        <v>1052</v>
      </c>
    </row>
    <row customHeight="1" ht="11.25">
      <c r="A56" s="1074" t="s">
        <v>1690</v>
      </c>
      <c r="D56" s="1118" t="s">
        <v>1691</v>
      </c>
      <c r="E56" s="1095" t="s">
        <v>111</v>
      </c>
      <c r="F56" s="1074" t="s">
        <v>1692</v>
      </c>
      <c r="AX56" s="1120" t="s">
        <v>1693</v>
      </c>
      <c r="AZ56" s="1120" t="s">
        <v>1249</v>
      </c>
      <c r="BE56" s="1120">
        <v>2054</v>
      </c>
      <c r="BH56" s="1070" t="s">
        <v>28</v>
      </c>
      <c r="BJ56" s="1217" t="s">
        <v>1642</v>
      </c>
      <c r="BL56" s="1217" t="s">
        <v>1642</v>
      </c>
    </row>
    <row customHeight="1" ht="11.25">
      <c r="A57" s="1074" t="s">
        <v>1694</v>
      </c>
      <c r="D57" s="1118" t="s">
        <v>1695</v>
      </c>
      <c r="E57" s="1095" t="s">
        <v>111</v>
      </c>
      <c r="F57" s="1074" t="s">
        <v>1692</v>
      </c>
      <c r="AX57" s="1120" t="s">
        <v>1696</v>
      </c>
      <c r="AZ57" s="1120" t="s">
        <v>1284</v>
      </c>
      <c r="BE57" s="1120">
        <v>2055</v>
      </c>
      <c r="BJ57" s="1217" t="s">
        <v>1651</v>
      </c>
      <c r="BL57" s="1217" t="s">
        <v>1651</v>
      </c>
    </row>
    <row customHeight="1" ht="11.25">
      <c r="A58" s="1074" t="s">
        <v>1697</v>
      </c>
      <c r="D58" s="1118" t="s">
        <v>1698</v>
      </c>
      <c r="E58" s="1095" t="s">
        <v>111</v>
      </c>
      <c r="F58" s="1074" t="s">
        <v>1692</v>
      </c>
      <c r="AX58" s="1120" t="s">
        <v>1699</v>
      </c>
      <c r="BE58" s="1120">
        <v>2056</v>
      </c>
      <c r="BJ58" s="1217" t="s">
        <v>1655</v>
      </c>
      <c r="BL58" s="1217" t="s">
        <v>1655</v>
      </c>
    </row>
    <row customHeight="1" ht="11.25">
      <c r="A59" s="1074" t="s">
        <v>1700</v>
      </c>
      <c r="D59" s="1118" t="s">
        <v>131</v>
      </c>
      <c r="E59" s="1095" t="s">
        <v>1587</v>
      </c>
      <c r="F59" s="1074" t="s">
        <v>1701</v>
      </c>
      <c r="AX59" s="1120" t="s">
        <v>1702</v>
      </c>
      <c r="AZ59" s="1067" t="s">
        <v>1703</v>
      </c>
      <c r="BE59" s="1120">
        <v>2057</v>
      </c>
      <c r="BJ59" s="1217" t="s">
        <v>1659</v>
      </c>
      <c r="BL59" s="1217" t="s">
        <v>1659</v>
      </c>
    </row>
    <row customHeight="1" ht="11.25">
      <c r="A60" s="1074" t="s">
        <v>1704</v>
      </c>
      <c r="D60" s="1118" t="s">
        <v>1705</v>
      </c>
      <c r="E60" s="1095" t="s">
        <v>1587</v>
      </c>
      <c r="F60" s="1074" t="s">
        <v>1701</v>
      </c>
      <c r="AX60" s="1120" t="s">
        <v>1706</v>
      </c>
      <c r="AZ60" s="1120" t="s">
        <v>1225</v>
      </c>
      <c r="BE60" s="1120">
        <v>2058</v>
      </c>
      <c r="BJ60" s="1217" t="s">
        <v>1665</v>
      </c>
      <c r="BL60" s="1217" t="s">
        <v>1665</v>
      </c>
    </row>
    <row customHeight="1" ht="11.25">
      <c r="A61" s="1074" t="s">
        <v>1707</v>
      </c>
      <c r="D61" s="1118" t="s">
        <v>1708</v>
      </c>
      <c r="E61" s="1095" t="s">
        <v>1587</v>
      </c>
      <c r="F61" s="1074" t="s">
        <v>1701</v>
      </c>
      <c r="AX61" s="1120" t="s">
        <v>1709</v>
      </c>
      <c r="AZ61" s="1120" t="s">
        <v>1250</v>
      </c>
      <c r="BE61" s="1120">
        <v>2059</v>
      </c>
      <c r="BL61" s="1217" t="s">
        <v>1044</v>
      </c>
    </row>
    <row customHeight="1" ht="11.25">
      <c r="A62" s="1074" t="s">
        <v>1710</v>
      </c>
      <c r="D62" s="1118" t="s">
        <v>130</v>
      </c>
      <c r="E62" s="1095">
        <v>30</v>
      </c>
      <c r="F62" s="1074" t="s">
        <v>1701</v>
      </c>
      <c r="AZ62" s="1120" t="s">
        <v>1285</v>
      </c>
      <c r="BE62" s="1120">
        <v>2060</v>
      </c>
      <c r="BL62" s="1217" t="s">
        <v>1046</v>
      </c>
    </row>
    <row customHeight="1" ht="11.25">
      <c r="A63" s="1074" t="s">
        <v>1711</v>
      </c>
      <c r="D63" s="1118" t="s">
        <v>1712</v>
      </c>
      <c r="E63" s="1095">
        <v>30</v>
      </c>
      <c r="F63" s="1074" t="s">
        <v>1701</v>
      </c>
      <c r="AZ63" s="1120" t="s">
        <v>1317</v>
      </c>
      <c r="BE63" s="1120">
        <v>2061</v>
      </c>
    </row>
    <row customHeight="1" ht="11.25">
      <c r="A64" s="1074" t="s">
        <v>1713</v>
      </c>
      <c r="D64" s="1118" t="s">
        <v>1714</v>
      </c>
      <c r="E64" s="1095">
        <v>30</v>
      </c>
      <c r="F64" s="1074" t="s">
        <v>1701</v>
      </c>
      <c r="AZ64" s="1120" t="s">
        <v>1340</v>
      </c>
      <c r="BE64" s="1120">
        <v>2062</v>
      </c>
    </row>
    <row customHeight="1" ht="11.25">
      <c r="A65" s="1074" t="s">
        <v>1715</v>
      </c>
      <c r="D65" s="1074"/>
      <c r="BE65" s="1120">
        <v>2063</v>
      </c>
    </row>
    <row customHeight="1" ht="11.25">
      <c r="A66" s="1074" t="s">
        <v>1716</v>
      </c>
      <c r="AZ66" s="1067" t="s">
        <v>1717</v>
      </c>
      <c r="BE66" s="1120">
        <v>2064</v>
      </c>
    </row>
    <row customHeight="1" ht="11.25">
      <c r="A67" s="1074" t="s">
        <v>1718</v>
      </c>
      <c r="AZ67" s="1120" t="s">
        <v>1226</v>
      </c>
      <c r="BE67" s="1120">
        <v>2065</v>
      </c>
    </row>
    <row customHeight="1" ht="11.25">
      <c r="A68" s="1074" t="s">
        <v>1719</v>
      </c>
      <c r="AZ68" s="1120" t="s">
        <v>1251</v>
      </c>
      <c r="BE68" s="1120">
        <v>2066</v>
      </c>
      <c r="BH68" s="1067" t="s">
        <v>1720</v>
      </c>
      <c r="BJ68" s="1067" t="s">
        <v>1721</v>
      </c>
      <c r="BL68" s="1067" t="s">
        <v>1722</v>
      </c>
      <c r="BN68" s="1067" t="s">
        <v>1723</v>
      </c>
    </row>
    <row customHeight="1" ht="11.25">
      <c r="A69" s="1074" t="s">
        <v>1724</v>
      </c>
      <c r="AZ69" s="1120" t="s">
        <v>1286</v>
      </c>
      <c r="BE69" s="1120">
        <v>2067</v>
      </c>
      <c r="BH69" s="1068" t="s">
        <v>1725</v>
      </c>
      <c r="BI69" s="1117" t="s">
        <v>109</v>
      </c>
      <c r="BJ69" s="1068" t="s">
        <v>1726</v>
      </c>
      <c r="BK69" s="1117" t="s">
        <v>109</v>
      </c>
      <c r="BL69" s="1068" t="s">
        <v>1727</v>
      </c>
      <c r="BM69" s="1070" t="s">
        <v>109</v>
      </c>
      <c r="BN69" s="1068" t="s">
        <v>1728</v>
      </c>
    </row>
    <row customHeight="1" ht="11.25">
      <c r="A70" s="1074" t="s">
        <v>1729</v>
      </c>
      <c r="AZ70" s="1120" t="s">
        <v>1318</v>
      </c>
      <c r="BE70" s="1120">
        <v>2068</v>
      </c>
      <c r="BH70" s="1068" t="s">
        <v>1730</v>
      </c>
      <c r="BJ70" s="1068" t="s">
        <v>1731</v>
      </c>
      <c r="BL70" s="1068" t="s">
        <v>1732</v>
      </c>
      <c r="BN70" s="1068" t="s">
        <v>1733</v>
      </c>
    </row>
    <row customHeight="1" ht="11.25">
      <c r="A71" s="1074" t="s">
        <v>1734</v>
      </c>
      <c r="AZ71" s="1120" t="s">
        <v>1320</v>
      </c>
      <c r="BE71" s="1120">
        <v>2069</v>
      </c>
      <c r="BH71" s="1068" t="s">
        <v>1735</v>
      </c>
      <c r="BI71" s="1117" t="s">
        <v>90</v>
      </c>
      <c r="BJ71" s="1068" t="s">
        <v>1736</v>
      </c>
      <c r="BK71" s="1117" t="s">
        <v>90</v>
      </c>
      <c r="BL71" s="1068" t="s">
        <v>1737</v>
      </c>
      <c r="BM71" s="1070" t="s">
        <v>90</v>
      </c>
      <c r="BN71" s="1068" t="s">
        <v>1738</v>
      </c>
    </row>
    <row customHeight="1" ht="11.25">
      <c r="A72" s="1074" t="s">
        <v>1739</v>
      </c>
      <c r="AZ72" s="1120" t="s">
        <v>19</v>
      </c>
      <c r="BE72" s="1120">
        <v>2070</v>
      </c>
      <c r="BH72" s="1068" t="s">
        <v>1740</v>
      </c>
      <c r="BJ72" s="1068" t="s">
        <v>1740</v>
      </c>
      <c r="BL72" s="1068" t="s">
        <v>1740</v>
      </c>
      <c r="BN72" s="1068" t="s">
        <v>1741</v>
      </c>
    </row>
    <row customHeight="1" ht="11.25">
      <c r="A73" s="1074" t="s">
        <v>1742</v>
      </c>
      <c r="BH73" s="1068" t="s">
        <v>1743</v>
      </c>
      <c r="BI73" s="1117" t="s">
        <v>111</v>
      </c>
      <c r="BJ73" s="1068" t="s">
        <v>1744</v>
      </c>
      <c r="BK73" s="1117" t="s">
        <v>111</v>
      </c>
      <c r="BL73" s="1068" t="s">
        <v>1745</v>
      </c>
      <c r="BM73" s="1070" t="s">
        <v>111</v>
      </c>
      <c r="BN73" s="1068" t="s">
        <v>1746</v>
      </c>
    </row>
    <row customHeight="1" ht="11.25">
      <c r="A74" s="1074" t="s">
        <v>1747</v>
      </c>
      <c r="BH74" s="1068" t="s">
        <v>1748</v>
      </c>
      <c r="BJ74" s="1068" t="s">
        <v>1749</v>
      </c>
      <c r="BL74" s="1068" t="s">
        <v>1750</v>
      </c>
      <c r="BN74" s="1068" t="s">
        <v>1751</v>
      </c>
    </row>
    <row customHeight="1" ht="11.25">
      <c r="A75" s="1074" t="s">
        <v>1752</v>
      </c>
      <c r="AZ75" s="1067" t="s">
        <v>1753</v>
      </c>
      <c r="BH75" s="1068" t="s">
        <v>1754</v>
      </c>
      <c r="BJ75" s="1068" t="s">
        <v>1754</v>
      </c>
      <c r="BL75" s="1068" t="s">
        <v>1754</v>
      </c>
    </row>
    <row customHeight="1" ht="11.25">
      <c r="A76" s="1074" t="s">
        <v>1755</v>
      </c>
      <c r="AZ76" s="1120" t="s">
        <v>1235</v>
      </c>
      <c r="BH76" s="1068" t="s">
        <v>1756</v>
      </c>
      <c r="BJ76" s="1068" t="s">
        <v>1757</v>
      </c>
      <c r="BL76" s="1068" t="s">
        <v>1758</v>
      </c>
    </row>
    <row customHeight="1" ht="11.25">
      <c r="A77" s="1074" t="s">
        <v>1759</v>
      </c>
      <c r="AZ77" s="1120" t="s">
        <v>1261</v>
      </c>
    </row>
    <row customHeight="1" ht="11.25">
      <c r="A78" s="1074" t="s">
        <v>1760</v>
      </c>
      <c r="AZ78" s="1120" t="s">
        <v>1293</v>
      </c>
    </row>
    <row customHeight="1" ht="11.25">
      <c r="A79" s="1074" t="s">
        <v>1761</v>
      </c>
      <c r="AZ79" s="1120" t="s">
        <v>1324</v>
      </c>
      <c r="BH79" s="1067" t="s">
        <v>1762</v>
      </c>
      <c r="BJ79" s="1067" t="s">
        <v>1763</v>
      </c>
      <c r="BL79" s="1067" t="s">
        <v>1764</v>
      </c>
    </row>
    <row customHeight="1" ht="11.25">
      <c r="A80" s="1074" t="s">
        <v>1765</v>
      </c>
      <c r="AZ80" s="1120" t="s">
        <v>1345</v>
      </c>
      <c r="BH80" s="1068" t="s">
        <v>1766</v>
      </c>
      <c r="BJ80" s="1068" t="s">
        <v>1767</v>
      </c>
      <c r="BL80" s="1068" t="s">
        <v>1768</v>
      </c>
    </row>
    <row customHeight="1" ht="11.25">
      <c r="A81" s="1074" t="s">
        <v>1769</v>
      </c>
      <c r="AZ81" s="1120" t="s">
        <v>1362</v>
      </c>
      <c r="BH81" s="1068" t="s">
        <v>1770</v>
      </c>
      <c r="BJ81" s="1068" t="s">
        <v>1771</v>
      </c>
      <c r="BL81" s="1068" t="s">
        <v>1772</v>
      </c>
    </row>
    <row customHeight="1" ht="11.25">
      <c r="A82" s="1074" t="s">
        <v>1773</v>
      </c>
      <c r="AZ82" s="1120" t="s">
        <v>1377</v>
      </c>
      <c r="BH82" s="1068" t="s">
        <v>1774</v>
      </c>
      <c r="BJ82" s="1068" t="s">
        <v>1775</v>
      </c>
      <c r="BL82" s="1068" t="s">
        <v>1776</v>
      </c>
    </row>
    <row customHeight="1" ht="11.25">
      <c r="A83" s="1074" t="s">
        <v>1777</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1022</v>
      </c>
    </row>
    <row customHeight="1" ht="11.25">
      <c r="A91" s="1074" t="s">
        <v>16</v>
      </c>
      <c r="AZ91" s="1120" t="s">
        <v>1058</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1423</v>
      </c>
      <c r="BL100" s="1068" t="s">
        <v>1423</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1848</v>
      </c>
    </row>
    <row customHeight="1" ht="11.25">
      <c r="AZ107" s="1120" t="s">
        <v>1849</v>
      </c>
      <c r="BH107" s="1067" t="s">
        <v>1850</v>
      </c>
      <c r="BJ107" s="1067" t="s">
        <v>1851</v>
      </c>
      <c r="BL107" s="1067" t="s">
        <v>1852</v>
      </c>
      <c r="BN107" s="1067" t="s">
        <v>1853</v>
      </c>
    </row>
    <row customHeight="1" ht="11.25">
      <c r="AZ108" s="1120" t="s">
        <v>575</v>
      </c>
      <c r="BH108" s="1068" t="s">
        <v>1854</v>
      </c>
      <c r="BJ108" s="1068" t="s">
        <v>1855</v>
      </c>
      <c r="BL108" s="1068" t="s">
        <v>1509</v>
      </c>
      <c r="BN108" s="1068" t="s">
        <v>1856</v>
      </c>
    </row>
    <row customHeight="1" ht="11.25">
      <c r="BH109" s="1068" t="s">
        <v>1857</v>
      </c>
    </row>
    <row customHeight="1" ht="11.25">
      <c r="AZ110" s="1692" t="s">
        <v>1858</v>
      </c>
      <c r="BH110" s="1068" t="s">
        <v>1857</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1841</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451</v>
      </c>
    </row>
    <row customHeight="1" ht="11.25">
      <c r="AZ116" s="1901" t="s">
        <v>1843</v>
      </c>
      <c r="BA116" s="1902" t="s">
        <v>1844</v>
      </c>
      <c r="BH116" s="1068" t="s">
        <v>450</v>
      </c>
    </row>
    <row customHeight="1" ht="11.25">
      <c r="BH117" s="1068" t="s">
        <v>1282</v>
      </c>
    </row>
    <row customHeight="1" ht="11.25">
      <c r="BH118" s="1068"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47348-C504-119A-EC2C-9054C9B7349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429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Ярославская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"Хуадянь-Тенинская ТЭЦ"</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310</v>
      </c>
      <c r="G13" s="474"/>
      <c r="H13" s="1533"/>
      <c r="J13" s="455">
        <v>19</v>
      </c>
    </row>
    <row customHeight="1" ht="19.95">
      <c r="A14" s="502"/>
      <c r="B14" s="502"/>
      <c r="C14" s="457"/>
      <c r="D14" s="1523" t="s">
        <v>712</v>
      </c>
      <c r="E14" s="1524" t="s">
        <v>1861</v>
      </c>
      <c r="F14" s="1526"/>
      <c r="G14" s="1525" t="s">
        <v>1862</v>
      </c>
      <c r="H14" s="1533"/>
      <c r="J14" s="455">
        <v>19</v>
      </c>
    </row>
    <row customHeight="1" ht="19.95">
      <c r="A15" s="502"/>
      <c r="B15" s="502"/>
      <c r="C15" s="457"/>
      <c r="D15" s="1523" t="s">
        <v>311</v>
      </c>
      <c r="E15" s="1524" t="s">
        <v>1863</v>
      </c>
      <c r="F15" s="1526"/>
      <c r="G15" s="1525" t="s">
        <v>1864</v>
      </c>
      <c r="H15" s="1533"/>
      <c r="J15" s="455">
        <v>19</v>
      </c>
    </row>
    <row customHeight="1" ht="24">
      <c r="A16" s="502"/>
      <c r="B16" s="502"/>
      <c r="C16" s="457"/>
      <c r="D16" s="1523" t="s">
        <v>314</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310</v>
      </c>
      <c r="G19" s="2471" t="s">
        <v>1871</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9F728-325D-B5E6-9F08-7CCDD4979E8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429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C6964-FAD6-DDDF-90D8-80FA837555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429</v>
      </c>
      <c r="E2" s="1889"/>
      <c r="F2" s="1892" t="str">
        <f>IF(ROIV_INFO_NAME="","",ROIV_INFO_NAME)</f>
        <v>ООО "Хуадянь-Тенинская ТЭЦ"</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"Хуадянь-Тенинская ТЭЦ"</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62FB8-8028-A758-17C9-4CED7A29B7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429</v>
      </c>
      <c r="E2" s="1904"/>
      <c r="F2" s="1906" t="str">
        <f>IF(ROIV_INFO_NAME="","",ROIV_INFO_NAME)</f>
        <v>ООО "Хуадянь-Тенинская ТЭЦ"</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"Хуадянь-Тенинская ТЭЦ"</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53702-16D8-84E8-59B8-603D8C6D5BD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429</v>
      </c>
      <c r="E2" s="2127">
        <v>1</v>
      </c>
      <c r="F2" s="2303" t="str">
        <f>IF(region_name="","",region_name)</f>
        <v>Ярославская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429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Ярославская область</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B8B88-6848-9562-CCFA-D413D3E810D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394</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472</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72448-0CB8-BB18-B072-DCC570330B6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07148-A608-05F6-7688-356BDEAB6961}"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291</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2A178-C958-85EA-A438-309ABC934B0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"Хуадянь-Тенинская ТЭЦ"</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128</v>
      </c>
      <c r="H9" s="2194"/>
      <c r="I9" s="2195"/>
      <c r="J9" s="2101"/>
      <c r="K9" s="1559"/>
      <c r="L9" s="2127" t="s">
        <v>292</v>
      </c>
      <c r="M9" s="2101"/>
      <c r="N9" s="2192" t="s">
        <v>88</v>
      </c>
      <c r="O9" s="2193"/>
      <c r="P9" s="2127" t="s">
        <v>129</v>
      </c>
      <c r="Q9" s="1556"/>
      <c r="R9" s="2127" t="s">
        <v>292</v>
      </c>
      <c r="S9" s="2101"/>
      <c r="T9" s="2192" t="s">
        <v>88</v>
      </c>
      <c r="U9" s="2193"/>
      <c r="V9" s="2127" t="s">
        <v>129</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130</v>
      </c>
      <c r="BM10" s="293">
        <v>23</v>
      </c>
    </row>
    <row customHeight="1" ht="15">
      <c r="D11" s="2183" t="s">
        <v>109</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C12E8-7A3C-4508-2C68-9B21BBE41E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B7CF8-0839-1622-EDC9-1936FCE7EB0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429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429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429</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429</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429</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164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165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164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164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165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164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165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DD873-46E8-3C62-ACF3-0C250AC6757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811</v>
      </c>
      <c r="E1" s="980" t="s">
        <v>857</v>
      </c>
      <c r="F1" s="980" t="s">
        <v>910</v>
      </c>
      <c r="G1" s="980" t="s">
        <v>897</v>
      </c>
      <c r="H1" s="980" t="s">
        <v>1625</v>
      </c>
    </row>
    <row customHeight="1" ht="9">
      <c r="A2" s="983" t="s">
        <v>1951</v>
      </c>
      <c r="B2" s="983"/>
      <c r="C2" s="984" t="str">
        <f>INDEX(TEMPLATE_NUMBER_FORM_LIST,MATCH(TEMPLATE_SPHERE,TEMPLATE_SPHERE_LIST,0))</f>
        <v>16</v>
      </c>
      <c r="D2" s="983" t="s">
        <v>1474</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1165</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1576</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1512</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D0AF38-0158-3388-CA08-1426FC3511E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811</v>
      </c>
      <c r="D2" s="841" t="s">
        <v>857</v>
      </c>
      <c r="E2" s="841" t="s">
        <v>910</v>
      </c>
      <c r="F2" s="841" t="s">
        <v>897</v>
      </c>
      <c r="G2" s="841" t="s">
        <v>1625</v>
      </c>
      <c r="H2" s="843"/>
      <c r="I2" s="843"/>
      <c r="J2" s="843"/>
      <c r="K2" s="843"/>
      <c r="L2" s="843"/>
      <c r="M2" s="843"/>
      <c r="N2" s="843"/>
      <c r="O2" s="841" t="s">
        <v>811</v>
      </c>
      <c r="P2" s="841" t="s">
        <v>857</v>
      </c>
      <c r="Q2" s="841" t="s">
        <v>897</v>
      </c>
      <c r="R2" s="841" t="s">
        <v>910</v>
      </c>
      <c r="S2" s="841" t="s">
        <v>1625</v>
      </c>
      <c r="T2" s="841" t="s">
        <v>811</v>
      </c>
      <c r="U2" s="841" t="s">
        <v>857</v>
      </c>
      <c r="V2" s="841" t="s">
        <v>897</v>
      </c>
      <c r="W2" s="841" t="s">
        <v>910</v>
      </c>
      <c r="X2" s="841" t="s">
        <v>1625</v>
      </c>
      <c r="Y2" s="841"/>
      <c r="Z2" s="841" t="s">
        <v>811</v>
      </c>
      <c r="AA2" s="850" t="s">
        <v>857</v>
      </c>
      <c r="AB2" s="841" t="s">
        <v>897</v>
      </c>
      <c r="AC2" s="841" t="s">
        <v>910</v>
      </c>
      <c r="AD2" s="841" t="s">
        <v>1625</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1563</v>
      </c>
      <c r="D11" s="2599" t="s">
        <v>1559</v>
      </c>
      <c r="E11" s="2599" t="s">
        <v>1658</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1661</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2064</v>
      </c>
      <c r="U25" s="846" t="s">
        <v>2064</v>
      </c>
      <c r="V25" s="846" t="s">
        <v>2064</v>
      </c>
      <c r="W25" s="846" t="s">
        <v>2064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2065</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2067</v>
      </c>
      <c r="R27" s="957" t="s">
        <v>724</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735</v>
      </c>
      <c r="Q31" s="957" t="s">
        <v>2074</v>
      </c>
      <c r="R31" s="957" t="s">
        <v>735</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737</v>
      </c>
      <c r="Q32" s="957" t="s">
        <v>2077</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745</v>
      </c>
      <c r="Q40" s="957" t="s">
        <v>2100</v>
      </c>
      <c r="R40" s="957" t="s">
        <v>745</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749</v>
      </c>
      <c r="Q43" s="957" t="s">
        <v>2111</v>
      </c>
      <c r="R43" s="957" t="s">
        <v>749</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1468</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1468</v>
      </c>
      <c r="P95" s="957"/>
      <c r="Q95" s="957"/>
      <c r="R95" s="957"/>
      <c r="S95" s="957"/>
      <c r="T95" s="843" t="s">
        <v>2214</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1474</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1486</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1500</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1512</v>
      </c>
      <c r="P99" s="957"/>
      <c r="Q99" s="957"/>
      <c r="R99" s="957"/>
      <c r="S99" s="957"/>
      <c r="T99" s="843" t="s">
        <v>2223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1667</v>
      </c>
      <c r="B148" s="845"/>
      <c r="C148" s="843" t="s">
        <v>2228</v>
      </c>
      <c r="D148" s="843" t="s">
        <v>1568</v>
      </c>
      <c r="E148" s="843" t="s">
        <v>1669</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B0318-E1F7-60A6-D697-9AA42398B69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ООО "Хуадянь-Тенинская ТЭЦ"</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46142</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373/2026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430</v>
      </c>
      <c r="N15" s="301"/>
      <c r="O15" s="2274" t="s">
        <v>2233</v>
      </c>
      <c r="P15" s="2275"/>
      <c r="Q15" s="2275"/>
      <c r="R15" s="2275"/>
      <c r="S15" s="2275"/>
      <c r="T15" s="2275"/>
      <c r="U15" s="2276"/>
      <c r="V15" s="2277" t="s">
        <v>432</v>
      </c>
      <c r="W15" s="2280" t="s">
        <v>1148</v>
      </c>
      <c r="X15" s="2127"/>
      <c r="AD15" s="1155">
        <v>14</v>
      </c>
    </row>
    <row customHeight="1" ht="35.699999999999996">
      <c r="J16" s="376"/>
      <c r="K16" s="376"/>
      <c r="L16" s="2273"/>
      <c r="M16" s="2209"/>
      <c r="N16" s="1031"/>
      <c r="O16" s="2260" t="s">
        <v>435</v>
      </c>
      <c r="P16" s="2260" t="s">
        <v>436</v>
      </c>
      <c r="Q16" s="2262" t="s">
        <v>437</v>
      </c>
      <c r="R16" s="2263"/>
      <c r="S16" s="2262" t="s">
        <v>453</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174</v>
      </c>
      <c r="B19" s="1363" t="s">
        <v>175</v>
      </c>
      <c r="C19" s="1363" t="s">
        <v>176</v>
      </c>
      <c r="D19" s="1363" t="s">
        <v>177</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174</v>
      </c>
      <c r="B20" s="1363" t="s">
        <v>175</v>
      </c>
      <c r="C20" s="1363" t="s">
        <v>176</v>
      </c>
      <c r="D20" s="1363" t="s">
        <v>177</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174</v>
      </c>
      <c r="B21" s="1363" t="s">
        <v>175</v>
      </c>
      <c r="C21" s="1363" t="s">
        <v>176</v>
      </c>
      <c r="D21" s="1363" t="s">
        <v>177</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174</v>
      </c>
      <c r="B22" s="1363" t="s">
        <v>175</v>
      </c>
      <c r="C22" s="1363" t="s">
        <v>176</v>
      </c>
      <c r="D22" s="1363" t="s">
        <v>177</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174</v>
      </c>
      <c r="B23" s="1363" t="s">
        <v>175</v>
      </c>
      <c r="C23" s="1363" t="s">
        <v>176</v>
      </c>
      <c r="D23" s="1363" t="s">
        <v>177</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174</v>
      </c>
      <c r="B24" s="1363" t="s">
        <v>175</v>
      </c>
      <c r="C24" s="1363" t="s">
        <v>176</v>
      </c>
      <c r="D24" s="1363" t="s">
        <v>177</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174</v>
      </c>
      <c r="B25" s="1363" t="s">
        <v>175</v>
      </c>
      <c r="C25" s="1363" t="s">
        <v>176</v>
      </c>
      <c r="D25" s="1363" t="s">
        <v>177</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174</v>
      </c>
      <c r="B26" s="1363" t="s">
        <v>175</v>
      </c>
      <c r="C26" s="1363" t="s">
        <v>176</v>
      </c>
      <c r="D26" s="1363" t="s">
        <v>177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174</v>
      </c>
      <c r="B27" s="1363" t="s">
        <v>175</v>
      </c>
      <c r="C27" s="1363" t="s">
        <v>176</v>
      </c>
      <c r="D27" s="1363" t="s">
        <v>177</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174</v>
      </c>
      <c r="B28" s="1363" t="s">
        <v>175</v>
      </c>
      <c r="C28" s="1363" t="s">
        <v>176</v>
      </c>
      <c r="D28" s="1363" t="s">
        <v>177</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174</v>
      </c>
      <c r="B29" s="1363" t="s">
        <v>175</v>
      </c>
      <c r="C29" s="1363" t="s">
        <v>176</v>
      </c>
      <c r="D29" s="1363" t="s">
        <v>177</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174</v>
      </c>
      <c r="B30" s="1363" t="s">
        <v>175</v>
      </c>
      <c r="C30" s="1363" t="s">
        <v>176</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174</v>
      </c>
      <c r="B31" s="1363" t="s">
        <v>175</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165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699CE-29B8-AF88-6A06-FD42974436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5C5D5-BDC8-83FA-37F8-2731353193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CADF8-7CA8-A775-BFE8-6277107541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BD389-EA38-47B8-2978-8C8781A401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A20A8-34E8-2198-EBA8-67ED865887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01CDB-761D-CA2A-81B8-1987DB719D7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"Хуадянь-Тенинская ТЭЦ"</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308</v>
      </c>
      <c r="F11" s="1011" t="str">
        <f>IF(region_name="","",region_name)</f>
        <v>Ярославская область</v>
      </c>
      <c r="G11" s="1012" t="s">
        <v>309</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7604217961</v>
      </c>
      <c r="G14" s="1012" t="s">
        <v>313</v>
      </c>
      <c r="H14" s="475"/>
      <c r="J14" s="455">
        <v>0</v>
      </c>
    </row>
    <row customHeight="1" ht="22.5" hidden="1">
      <c r="A15" s="457"/>
      <c r="B15" s="502"/>
      <c r="C15" s="457"/>
      <c r="D15" s="1009" t="s">
        <v>314</v>
      </c>
      <c r="E15" s="1010" t="s">
        <v>315</v>
      </c>
      <c r="F15" s="1011" t="str">
        <f>IF(kpp="","",kpp)</f>
        <v>760401001</v>
      </c>
      <c r="G15" s="1012" t="s">
        <v>316</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BD2BD-5578-DDA8-2368-0350CBF8FE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E0978-A1A8-42F8-69AF-37F861E7EF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1A6EB-C27D-A641-4898-E45AD00E57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17848-D50F-E058-146A-BBA46C1670BD}"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1667</v>
      </c>
      <c r="C4" s="753"/>
      <c r="D4" s="764"/>
      <c r="E4" s="836"/>
    </row>
    <row customHeight="1" ht="11.25">
      <c r="A5" s="2623"/>
      <c r="B5" s="766" t="s">
        <v>1661</v>
      </c>
      <c r="C5" s="2624" t="s">
        <v>2005</v>
      </c>
      <c r="D5" s="2625" t="s">
        <v>2242</v>
      </c>
      <c r="E5" s="836"/>
    </row>
    <row s="1850" customFormat="1" customHeight="1" ht="11.25">
      <c r="A6" s="2626"/>
      <c r="B6" s="766" t="s">
        <v>1671</v>
      </c>
      <c r="C6" s="753"/>
      <c r="D6" s="764"/>
      <c r="E6" s="836"/>
    </row>
    <row customHeight="1" ht="11.25">
      <c r="A7" s="2627"/>
      <c r="B7" s="766" t="s">
        <v>1678</v>
      </c>
      <c r="C7" s="753"/>
      <c r="D7" s="764"/>
      <c r="E7" s="836"/>
    </row>
    <row customHeight="1" ht="11.25">
      <c r="A8" s="756"/>
      <c r="B8" s="766" t="s">
        <v>1674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35F43-355C-8938-07F8-A7C3B581F3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734A4-BFA8-81CF-7B98-058B8926FC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380E7-365B-32CA-650D-522B3C622101}" mc:Ignorable="x14ac xr xr2 xr3">
  <sheetPr>
    <tabColor rgb="FFFFCC99"/>
  </sheetPr>
  <dimension ref="A1:I36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28</v>
      </c>
      <c r="H2" s="1850" t="s">
        <v>28</v>
      </c>
      <c r="I2" s="1850" t="s">
        <v>811</v>
      </c>
    </row>
    <row customHeight="1" ht="11.25">
      <c r="A3" s="1850" t="s">
        <v>2252</v>
      </c>
      <c r="B3" s="1850" t="s">
        <v>16</v>
      </c>
      <c r="C3" s="1850" t="s">
        <v>2257</v>
      </c>
      <c r="D3" s="1850" t="s">
        <v>2258</v>
      </c>
      <c r="E3" s="1850" t="s">
        <v>2259</v>
      </c>
      <c r="F3" s="1850" t="s">
        <v>2260</v>
      </c>
      <c r="G3" s="1850" t="s">
        <v>2261</v>
      </c>
      <c r="H3" s="1850" t="s">
        <v>28</v>
      </c>
      <c r="I3" s="1850" t="s">
        <v>811</v>
      </c>
    </row>
    <row customHeight="1" ht="11.25">
      <c r="A4" s="1850" t="s">
        <v>2252</v>
      </c>
      <c r="B4" s="1850" t="s">
        <v>16</v>
      </c>
      <c r="C4" s="1850" t="s">
        <v>2262</v>
      </c>
      <c r="D4" s="1850" t="s">
        <v>2263</v>
      </c>
      <c r="E4" s="1850" t="s">
        <v>2264</v>
      </c>
      <c r="F4" s="1850" t="s">
        <v>2265</v>
      </c>
      <c r="G4" s="1850" t="s">
        <v>2266</v>
      </c>
      <c r="H4" s="1850" t="s">
        <v>28</v>
      </c>
      <c r="I4" s="1850" t="s">
        <v>811</v>
      </c>
    </row>
    <row customHeight="1" ht="11.25">
      <c r="A5" s="1850" t="s">
        <v>2252</v>
      </c>
      <c r="B5" s="1850" t="s">
        <v>16</v>
      </c>
      <c r="C5" s="1850" t="s">
        <v>2267</v>
      </c>
      <c r="D5" s="1850" t="s">
        <v>2268</v>
      </c>
      <c r="E5" s="1850" t="s">
        <v>2269</v>
      </c>
      <c r="F5" s="1850" t="s">
        <v>2270</v>
      </c>
      <c r="G5" s="1850" t="s">
        <v>28</v>
      </c>
      <c r="H5" s="1850" t="s">
        <v>28</v>
      </c>
      <c r="I5" s="1850" t="s">
        <v>811</v>
      </c>
    </row>
    <row customHeight="1" ht="11.25">
      <c r="A6" s="1850" t="s">
        <v>2252</v>
      </c>
      <c r="B6" s="1850" t="s">
        <v>16</v>
      </c>
      <c r="C6" s="1850" t="s">
        <v>2271</v>
      </c>
      <c r="D6" s="1850" t="s">
        <v>2272</v>
      </c>
      <c r="E6" s="1850" t="s">
        <v>2273</v>
      </c>
      <c r="F6" s="1850" t="s">
        <v>2274</v>
      </c>
      <c r="G6" s="1850" t="s">
        <v>28</v>
      </c>
      <c r="H6" s="1850" t="s">
        <v>28</v>
      </c>
      <c r="I6" s="1850" t="s">
        <v>811</v>
      </c>
    </row>
    <row customHeight="1" ht="11.25">
      <c r="A7" s="1850" t="s">
        <v>2252</v>
      </c>
      <c r="B7" s="1850" t="s">
        <v>16</v>
      </c>
      <c r="C7" s="1850" t="s">
        <v>2275</v>
      </c>
      <c r="D7" s="1850" t="s">
        <v>2276</v>
      </c>
      <c r="E7" s="1850" t="s">
        <v>2277</v>
      </c>
      <c r="F7" s="1850" t="s">
        <v>2278</v>
      </c>
      <c r="G7" s="1850" t="s">
        <v>28</v>
      </c>
      <c r="H7" s="1850" t="s">
        <v>28</v>
      </c>
      <c r="I7" s="1850" t="s">
        <v>811</v>
      </c>
    </row>
    <row customHeight="1" ht="11.25">
      <c r="A8" s="1850" t="s">
        <v>2252</v>
      </c>
      <c r="B8" s="1850" t="s">
        <v>16</v>
      </c>
      <c r="C8" s="1850" t="s">
        <v>2279</v>
      </c>
      <c r="D8" s="1850" t="s">
        <v>2280</v>
      </c>
      <c r="E8" s="1850" t="s">
        <v>2281</v>
      </c>
      <c r="F8" s="1850" t="s">
        <v>2282</v>
      </c>
      <c r="G8" s="1850" t="s">
        <v>28</v>
      </c>
      <c r="H8" s="1850" t="s">
        <v>28</v>
      </c>
      <c r="I8" s="1850" t="s">
        <v>811</v>
      </c>
    </row>
    <row customHeight="1" ht="11.25">
      <c r="A9" s="1850" t="s">
        <v>2252</v>
      </c>
      <c r="B9" s="1850" t="s">
        <v>16</v>
      </c>
      <c r="C9" s="1850" t="s">
        <v>2283</v>
      </c>
      <c r="D9" s="1850" t="s">
        <v>2284</v>
      </c>
      <c r="E9" s="1850" t="s">
        <v>2285</v>
      </c>
      <c r="F9" s="1850" t="s">
        <v>2286</v>
      </c>
      <c r="G9" s="1850" t="s">
        <v>28</v>
      </c>
      <c r="H9" s="1850" t="s">
        <v>28</v>
      </c>
      <c r="I9" s="1850" t="s">
        <v>811</v>
      </c>
    </row>
    <row customHeight="1" ht="11.25">
      <c r="A10" s="1850" t="s">
        <v>2252</v>
      </c>
      <c r="B10" s="1850" t="s">
        <v>16</v>
      </c>
      <c r="C10" s="1850" t="s">
        <v>2287</v>
      </c>
      <c r="D10" s="1850" t="s">
        <v>2288</v>
      </c>
      <c r="E10" s="1850" t="s">
        <v>2289</v>
      </c>
      <c r="F10" s="1850" t="s">
        <v>2290</v>
      </c>
      <c r="G10" s="1850" t="s">
        <v>28</v>
      </c>
      <c r="H10" s="1850" t="s">
        <v>28</v>
      </c>
      <c r="I10" s="1850" t="s">
        <v>811</v>
      </c>
    </row>
    <row customHeight="1" ht="11.25">
      <c r="A11" s="1850" t="s">
        <v>2252</v>
      </c>
      <c r="B11" s="1850" t="s">
        <v>16</v>
      </c>
      <c r="C11" s="1850" t="s">
        <v>2291</v>
      </c>
      <c r="D11" s="1850" t="s">
        <v>2292</v>
      </c>
      <c r="E11" s="1850" t="s">
        <v>2293</v>
      </c>
      <c r="F11" s="1850" t="s">
        <v>2294</v>
      </c>
      <c r="G11" s="1850" t="s">
        <v>28</v>
      </c>
      <c r="H11" s="1850" t="s">
        <v>28</v>
      </c>
      <c r="I11" s="1850" t="s">
        <v>811</v>
      </c>
    </row>
    <row customHeight="1" ht="11.25">
      <c r="A12" s="1850" t="s">
        <v>2252</v>
      </c>
      <c r="B12" s="1850" t="s">
        <v>16</v>
      </c>
      <c r="C12" s="1850" t="s">
        <v>2295</v>
      </c>
      <c r="D12" s="1850" t="s">
        <v>2296</v>
      </c>
      <c r="E12" s="1850" t="s">
        <v>2297</v>
      </c>
      <c r="F12" s="1850" t="s">
        <v>2298</v>
      </c>
      <c r="G12" s="1850" t="s">
        <v>28</v>
      </c>
      <c r="H12" s="1850" t="s">
        <v>28</v>
      </c>
      <c r="I12" s="1850" t="s">
        <v>811</v>
      </c>
    </row>
    <row customHeight="1" ht="11.25">
      <c r="A13" s="1850" t="s">
        <v>2252</v>
      </c>
      <c r="B13" s="1850" t="s">
        <v>16</v>
      </c>
      <c r="C13" s="1850" t="s">
        <v>2299</v>
      </c>
      <c r="D13" s="1850" t="s">
        <v>2300</v>
      </c>
      <c r="E13" s="1850" t="s">
        <v>2301</v>
      </c>
      <c r="F13" s="1850" t="s">
        <v>2270</v>
      </c>
      <c r="G13" s="1850" t="s">
        <v>28</v>
      </c>
      <c r="H13" s="1850" t="s">
        <v>28</v>
      </c>
      <c r="I13" s="1850" t="s">
        <v>811</v>
      </c>
    </row>
    <row customHeight="1" ht="11.25">
      <c r="A14" s="1850" t="s">
        <v>2252</v>
      </c>
      <c r="B14" s="1850" t="s">
        <v>16</v>
      </c>
      <c r="C14" s="1850" t="s">
        <v>2302</v>
      </c>
      <c r="D14" s="1850" t="s">
        <v>2303</v>
      </c>
      <c r="E14" s="1850" t="s">
        <v>2304</v>
      </c>
      <c r="F14" s="1850" t="s">
        <v>2305</v>
      </c>
      <c r="G14" s="1850" t="s">
        <v>2306</v>
      </c>
      <c r="H14" s="1850" t="s">
        <v>28</v>
      </c>
      <c r="I14" s="1850" t="s">
        <v>811</v>
      </c>
    </row>
    <row customHeight="1" ht="11.25">
      <c r="A15" s="1850" t="s">
        <v>2252</v>
      </c>
      <c r="B15" s="1850" t="s">
        <v>16</v>
      </c>
      <c r="C15" s="1850" t="s">
        <v>2307</v>
      </c>
      <c r="D15" s="1850" t="s">
        <v>2308</v>
      </c>
      <c r="E15" s="1850" t="s">
        <v>2309</v>
      </c>
      <c r="F15" s="1850" t="s">
        <v>2310</v>
      </c>
      <c r="G15" s="1850" t="s">
        <v>28</v>
      </c>
      <c r="H15" s="1850" t="s">
        <v>28</v>
      </c>
      <c r="I15" s="1850" t="s">
        <v>811</v>
      </c>
    </row>
    <row customHeight="1" ht="11.25">
      <c r="A16" s="1850" t="s">
        <v>2252</v>
      </c>
      <c r="B16" s="1850" t="s">
        <v>16</v>
      </c>
      <c r="C16" s="1850" t="s">
        <v>2311</v>
      </c>
      <c r="D16" s="1850" t="s">
        <v>2312</v>
      </c>
      <c r="E16" s="1850" t="s">
        <v>2313</v>
      </c>
      <c r="F16" s="1850" t="s">
        <v>2314</v>
      </c>
      <c r="G16" s="1850" t="s">
        <v>28</v>
      </c>
      <c r="H16" s="1850" t="s">
        <v>28</v>
      </c>
      <c r="I16" s="1850" t="s">
        <v>811</v>
      </c>
    </row>
    <row customHeight="1" ht="11.25">
      <c r="A17" s="1850" t="s">
        <v>2252</v>
      </c>
      <c r="B17" s="1850" t="s">
        <v>16</v>
      </c>
      <c r="C17" s="1850" t="s">
        <v>2315</v>
      </c>
      <c r="D17" s="1850" t="s">
        <v>2316</v>
      </c>
      <c r="E17" s="1850" t="s">
        <v>2317</v>
      </c>
      <c r="F17" s="1850" t="s">
        <v>51</v>
      </c>
      <c r="G17" s="1850" t="s">
        <v>28</v>
      </c>
      <c r="H17" s="1850" t="s">
        <v>28</v>
      </c>
      <c r="I17" s="1850" t="s">
        <v>811</v>
      </c>
    </row>
    <row customHeight="1" ht="11.25">
      <c r="A18" s="1850" t="s">
        <v>2252</v>
      </c>
      <c r="B18" s="1850" t="s">
        <v>16</v>
      </c>
      <c r="C18" s="1850" t="s">
        <v>2318</v>
      </c>
      <c r="D18" s="1850" t="s">
        <v>2319</v>
      </c>
      <c r="E18" s="1850" t="s">
        <v>2320</v>
      </c>
      <c r="F18" s="1850" t="s">
        <v>2290</v>
      </c>
      <c r="G18" s="1850" t="s">
        <v>2321</v>
      </c>
      <c r="H18" s="1850" t="s">
        <v>28</v>
      </c>
      <c r="I18" s="1850" t="s">
        <v>811</v>
      </c>
    </row>
    <row customHeight="1" ht="11.25">
      <c r="A19" s="1850" t="s">
        <v>2252</v>
      </c>
      <c r="B19" s="1850" t="s">
        <v>16</v>
      </c>
      <c r="C19" s="1850" t="s">
        <v>2322</v>
      </c>
      <c r="D19" s="1850" t="s">
        <v>2323</v>
      </c>
      <c r="E19" s="1850" t="s">
        <v>2324</v>
      </c>
      <c r="F19" s="1850" t="s">
        <v>2325</v>
      </c>
      <c r="G19" s="1850" t="s">
        <v>28</v>
      </c>
      <c r="H19" s="1850" t="s">
        <v>28</v>
      </c>
      <c r="I19" s="1850" t="s">
        <v>811</v>
      </c>
    </row>
    <row customHeight="1" ht="11.25">
      <c r="A20" s="1850" t="s">
        <v>2252</v>
      </c>
      <c r="B20" s="1850" t="s">
        <v>16</v>
      </c>
      <c r="C20" s="1850" t="s">
        <v>2326</v>
      </c>
      <c r="D20" s="1850" t="s">
        <v>2327</v>
      </c>
      <c r="E20" s="1850" t="s">
        <v>2328</v>
      </c>
      <c r="F20" s="1850" t="s">
        <v>2325</v>
      </c>
      <c r="G20" s="1850" t="s">
        <v>28</v>
      </c>
      <c r="H20" s="1850" t="s">
        <v>28</v>
      </c>
      <c r="I20" s="1850" t="s">
        <v>811</v>
      </c>
    </row>
    <row customHeight="1" ht="11.25">
      <c r="A21" s="1850" t="s">
        <v>2252</v>
      </c>
      <c r="B21" s="1850" t="s">
        <v>16</v>
      </c>
      <c r="C21" s="1850" t="s">
        <v>2329</v>
      </c>
      <c r="D21" s="1850" t="s">
        <v>2330</v>
      </c>
      <c r="E21" s="1850" t="s">
        <v>2331</v>
      </c>
      <c r="F21" s="1850" t="s">
        <v>2332</v>
      </c>
      <c r="G21" s="1850" t="s">
        <v>2333</v>
      </c>
      <c r="H21" s="1850" t="s">
        <v>28</v>
      </c>
      <c r="I21" s="1850" t="s">
        <v>811</v>
      </c>
    </row>
    <row customHeight="1" ht="11.25">
      <c r="A22" s="1850" t="s">
        <v>2252</v>
      </c>
      <c r="B22" s="1850" t="s">
        <v>16</v>
      </c>
      <c r="C22" s="1850" t="s">
        <v>2334</v>
      </c>
      <c r="D22" s="1850" t="s">
        <v>2335</v>
      </c>
      <c r="E22" s="1850" t="s">
        <v>2336</v>
      </c>
      <c r="F22" s="1850" t="s">
        <v>2332</v>
      </c>
      <c r="G22" s="1850" t="s">
        <v>28</v>
      </c>
      <c r="H22" s="1850" t="s">
        <v>28</v>
      </c>
      <c r="I22" s="1850" t="s">
        <v>811</v>
      </c>
    </row>
    <row customHeight="1" ht="11.25">
      <c r="A23" s="1850" t="s">
        <v>2252</v>
      </c>
      <c r="B23" s="1850" t="s">
        <v>16</v>
      </c>
      <c r="C23" s="1850" t="s">
        <v>2337</v>
      </c>
      <c r="D23" s="1850" t="s">
        <v>2338</v>
      </c>
      <c r="E23" s="1850" t="s">
        <v>2339</v>
      </c>
      <c r="F23" s="1850" t="s">
        <v>2325</v>
      </c>
      <c r="G23" s="1850" t="s">
        <v>2340</v>
      </c>
      <c r="H23" s="1850" t="s">
        <v>28</v>
      </c>
      <c r="I23" s="1850" t="s">
        <v>811</v>
      </c>
    </row>
    <row customHeight="1" ht="11.25">
      <c r="A24" s="1850" t="s">
        <v>2252</v>
      </c>
      <c r="B24" s="1850" t="s">
        <v>16</v>
      </c>
      <c r="C24" s="1850" t="s">
        <v>2341</v>
      </c>
      <c r="D24" s="1850" t="s">
        <v>2342</v>
      </c>
      <c r="E24" s="1850" t="s">
        <v>2343</v>
      </c>
      <c r="F24" s="1850" t="s">
        <v>2344</v>
      </c>
      <c r="G24" s="1850" t="s">
        <v>28</v>
      </c>
      <c r="H24" s="1850" t="s">
        <v>28</v>
      </c>
      <c r="I24" s="1850" t="s">
        <v>811</v>
      </c>
    </row>
    <row customHeight="1" ht="11.25">
      <c r="A25" s="1850" t="s">
        <v>2252</v>
      </c>
      <c r="B25" s="1850" t="s">
        <v>16</v>
      </c>
      <c r="C25" s="1850" t="s">
        <v>2345</v>
      </c>
      <c r="D25" s="1850" t="s">
        <v>2346</v>
      </c>
      <c r="E25" s="1850" t="s">
        <v>2347</v>
      </c>
      <c r="F25" s="1850" t="s">
        <v>2270</v>
      </c>
      <c r="G25" s="1850" t="s">
        <v>28</v>
      </c>
      <c r="H25" s="1850" t="s">
        <v>28</v>
      </c>
      <c r="I25" s="1850" t="s">
        <v>811</v>
      </c>
    </row>
    <row customHeight="1" ht="11.25">
      <c r="A26" s="1850" t="s">
        <v>2252</v>
      </c>
      <c r="B26" s="1850" t="s">
        <v>16</v>
      </c>
      <c r="C26" s="1850" t="s">
        <v>2348</v>
      </c>
      <c r="D26" s="1850" t="s">
        <v>2349</v>
      </c>
      <c r="E26" s="1850" t="s">
        <v>2350</v>
      </c>
      <c r="F26" s="1850" t="s">
        <v>2310</v>
      </c>
      <c r="G26" s="1850" t="s">
        <v>28</v>
      </c>
      <c r="H26" s="1850" t="s">
        <v>28</v>
      </c>
      <c r="I26" s="1850" t="s">
        <v>811</v>
      </c>
    </row>
    <row customHeight="1" ht="11.25">
      <c r="A27" s="1850" t="s">
        <v>2252</v>
      </c>
      <c r="B27" s="1850" t="s">
        <v>16</v>
      </c>
      <c r="C27" s="1850" t="s">
        <v>2351</v>
      </c>
      <c r="D27" s="1850" t="s">
        <v>2352</v>
      </c>
      <c r="E27" s="1850" t="s">
        <v>2353</v>
      </c>
      <c r="F27" s="1850" t="s">
        <v>2278</v>
      </c>
      <c r="G27" s="1850" t="s">
        <v>2354</v>
      </c>
      <c r="H27" s="1850" t="s">
        <v>28</v>
      </c>
      <c r="I27" s="1850" t="s">
        <v>811</v>
      </c>
    </row>
    <row customHeight="1" ht="11.25">
      <c r="A28" s="1850" t="s">
        <v>2252</v>
      </c>
      <c r="B28" s="1850" t="s">
        <v>16</v>
      </c>
      <c r="C28" s="1850" t="s">
        <v>2355</v>
      </c>
      <c r="D28" s="1850" t="s">
        <v>2356</v>
      </c>
      <c r="E28" s="1850" t="s">
        <v>2357</v>
      </c>
      <c r="F28" s="1850" t="s">
        <v>2358</v>
      </c>
      <c r="G28" s="1850" t="s">
        <v>28</v>
      </c>
      <c r="H28" s="1850" t="s">
        <v>28</v>
      </c>
      <c r="I28" s="1850" t="s">
        <v>811</v>
      </c>
    </row>
    <row customHeight="1" ht="11.25">
      <c r="A29" s="1850" t="s">
        <v>2252</v>
      </c>
      <c r="B29" s="1850" t="s">
        <v>16</v>
      </c>
      <c r="C29" s="1850" t="s">
        <v>2359</v>
      </c>
      <c r="D29" s="1850" t="s">
        <v>2360</v>
      </c>
      <c r="E29" s="1850" t="s">
        <v>2361</v>
      </c>
      <c r="F29" s="1850" t="s">
        <v>2290</v>
      </c>
      <c r="G29" s="1850" t="s">
        <v>28</v>
      </c>
      <c r="H29" s="1850" t="s">
        <v>28</v>
      </c>
      <c r="I29" s="1850" t="s">
        <v>811</v>
      </c>
    </row>
    <row customHeight="1" ht="11.25">
      <c r="A30" s="1850" t="s">
        <v>2252</v>
      </c>
      <c r="B30" s="1850" t="s">
        <v>16</v>
      </c>
      <c r="C30" s="1850" t="s">
        <v>2362</v>
      </c>
      <c r="D30" s="1850" t="s">
        <v>2363</v>
      </c>
      <c r="E30" s="1850" t="s">
        <v>2364</v>
      </c>
      <c r="F30" s="1850" t="s">
        <v>2365</v>
      </c>
      <c r="G30" s="1850" t="s">
        <v>28</v>
      </c>
      <c r="H30" s="1850" t="s">
        <v>28</v>
      </c>
      <c r="I30" s="1850" t="s">
        <v>811</v>
      </c>
    </row>
    <row customHeight="1" ht="11.25">
      <c r="A31" s="1850" t="s">
        <v>2252</v>
      </c>
      <c r="B31" s="1850" t="s">
        <v>16</v>
      </c>
      <c r="C31" s="1850" t="s">
        <v>2366</v>
      </c>
      <c r="D31" s="1850" t="s">
        <v>2367</v>
      </c>
      <c r="E31" s="1850" t="s">
        <v>2368</v>
      </c>
      <c r="F31" s="1850" t="s">
        <v>2369</v>
      </c>
      <c r="G31" s="1850" t="s">
        <v>28</v>
      </c>
      <c r="H31" s="1850" t="s">
        <v>28</v>
      </c>
      <c r="I31" s="1850" t="s">
        <v>811</v>
      </c>
    </row>
    <row customHeight="1" ht="11.25">
      <c r="A32" s="1850" t="s">
        <v>2252</v>
      </c>
      <c r="B32" s="1850" t="s">
        <v>16</v>
      </c>
      <c r="C32" s="1850" t="s">
        <v>2370</v>
      </c>
      <c r="D32" s="1850" t="s">
        <v>2371</v>
      </c>
      <c r="E32" s="1850" t="s">
        <v>2372</v>
      </c>
      <c r="F32" s="1850" t="s">
        <v>2310</v>
      </c>
      <c r="G32" s="1850" t="s">
        <v>28</v>
      </c>
      <c r="H32" s="1850" t="s">
        <v>28</v>
      </c>
      <c r="I32" s="1850" t="s">
        <v>811</v>
      </c>
    </row>
    <row customHeight="1" ht="11.25">
      <c r="A33" s="1850" t="s">
        <v>2252</v>
      </c>
      <c r="B33" s="1850" t="s">
        <v>16</v>
      </c>
      <c r="C33" s="1850" t="s">
        <v>2373</v>
      </c>
      <c r="D33" s="1850" t="s">
        <v>2374</v>
      </c>
      <c r="E33" s="1850" t="s">
        <v>2375</v>
      </c>
      <c r="F33" s="1850" t="s">
        <v>2332</v>
      </c>
      <c r="G33" s="1850" t="s">
        <v>28</v>
      </c>
      <c r="H33" s="1850" t="s">
        <v>28</v>
      </c>
      <c r="I33" s="1850" t="s">
        <v>811</v>
      </c>
    </row>
    <row customHeight="1" ht="11.25">
      <c r="A34" s="1850" t="s">
        <v>2252</v>
      </c>
      <c r="B34" s="1850" t="s">
        <v>16</v>
      </c>
      <c r="C34" s="1850" t="s">
        <v>28</v>
      </c>
      <c r="D34" s="1850" t="s">
        <v>2376</v>
      </c>
      <c r="E34" s="1850" t="s">
        <v>2377</v>
      </c>
      <c r="F34" s="1850" t="s">
        <v>51</v>
      </c>
      <c r="G34" s="1850" t="s">
        <v>28</v>
      </c>
      <c r="H34" s="1850" t="s">
        <v>28</v>
      </c>
      <c r="I34" s="1850" t="s">
        <v>811</v>
      </c>
    </row>
    <row customHeight="1" ht="11.25">
      <c r="A35" s="1850" t="s">
        <v>2252</v>
      </c>
      <c r="B35" s="1850" t="s">
        <v>16</v>
      </c>
      <c r="C35" s="1850" t="s">
        <v>2378</v>
      </c>
      <c r="D35" s="1850" t="s">
        <v>2379</v>
      </c>
      <c r="E35" s="1850" t="s">
        <v>2380</v>
      </c>
      <c r="F35" s="1850" t="s">
        <v>2381</v>
      </c>
      <c r="G35" s="1850" t="s">
        <v>28</v>
      </c>
      <c r="H35" s="1850" t="s">
        <v>28</v>
      </c>
      <c r="I35" s="1850" t="s">
        <v>811</v>
      </c>
    </row>
    <row customHeight="1" ht="11.25">
      <c r="A36" s="1850" t="s">
        <v>2252</v>
      </c>
      <c r="B36" s="1850" t="s">
        <v>16</v>
      </c>
      <c r="C36" s="1850" t="s">
        <v>2382</v>
      </c>
      <c r="D36" s="1850" t="s">
        <v>2383</v>
      </c>
      <c r="E36" s="1850" t="s">
        <v>2384</v>
      </c>
      <c r="F36" s="1850" t="s">
        <v>2365</v>
      </c>
      <c r="G36" s="1850" t="s">
        <v>28</v>
      </c>
      <c r="H36" s="1850" t="s">
        <v>28</v>
      </c>
      <c r="I36" s="1850" t="s">
        <v>811</v>
      </c>
    </row>
    <row customHeight="1" ht="11.25">
      <c r="A37" s="1850" t="s">
        <v>2252</v>
      </c>
      <c r="B37" s="1850" t="s">
        <v>16</v>
      </c>
      <c r="C37" s="1850" t="s">
        <v>2385</v>
      </c>
      <c r="D37" s="1850" t="s">
        <v>2386</v>
      </c>
      <c r="E37" s="1850" t="s">
        <v>2387</v>
      </c>
      <c r="F37" s="1850" t="s">
        <v>2286</v>
      </c>
      <c r="G37" s="1850" t="s">
        <v>28</v>
      </c>
      <c r="H37" s="1850" t="s">
        <v>28</v>
      </c>
      <c r="I37" s="1850" t="s">
        <v>811</v>
      </c>
    </row>
    <row customHeight="1" ht="11.25">
      <c r="A38" s="1850" t="s">
        <v>2252</v>
      </c>
      <c r="B38" s="1850" t="s">
        <v>16</v>
      </c>
      <c r="C38" s="1850" t="s">
        <v>2388</v>
      </c>
      <c r="D38" s="1850" t="s">
        <v>2389</v>
      </c>
      <c r="E38" s="1850" t="s">
        <v>2390</v>
      </c>
      <c r="F38" s="1850" t="s">
        <v>2286</v>
      </c>
      <c r="G38" s="1850" t="s">
        <v>2391</v>
      </c>
      <c r="H38" s="1850" t="s">
        <v>28</v>
      </c>
      <c r="I38" s="1850" t="s">
        <v>811</v>
      </c>
    </row>
    <row customHeight="1" ht="11.25">
      <c r="A39" s="1850" t="s">
        <v>2252</v>
      </c>
      <c r="B39" s="1850" t="s">
        <v>16</v>
      </c>
      <c r="C39" s="1850" t="s">
        <v>2392</v>
      </c>
      <c r="D39" s="1850" t="s">
        <v>2393</v>
      </c>
      <c r="E39" s="1850" t="s">
        <v>2394</v>
      </c>
      <c r="F39" s="1850" t="s">
        <v>2310</v>
      </c>
      <c r="G39" s="1850" t="s">
        <v>2395</v>
      </c>
      <c r="H39" s="1850" t="s">
        <v>28</v>
      </c>
      <c r="I39" s="1850" t="s">
        <v>811</v>
      </c>
    </row>
    <row customHeight="1" ht="11.25">
      <c r="A40" s="1850" t="s">
        <v>2252</v>
      </c>
      <c r="B40" s="1850" t="s">
        <v>16</v>
      </c>
      <c r="C40" s="1850" t="s">
        <v>2396</v>
      </c>
      <c r="D40" s="1850" t="s">
        <v>2397</v>
      </c>
      <c r="E40" s="1850" t="s">
        <v>2398</v>
      </c>
      <c r="F40" s="1850" t="s">
        <v>2365</v>
      </c>
      <c r="G40" s="1850" t="s">
        <v>28</v>
      </c>
      <c r="H40" s="1850" t="s">
        <v>28</v>
      </c>
      <c r="I40" s="1850" t="s">
        <v>811</v>
      </c>
    </row>
    <row customHeight="1" ht="11.25">
      <c r="A41" s="1850" t="s">
        <v>2252</v>
      </c>
      <c r="B41" s="1850" t="s">
        <v>16</v>
      </c>
      <c r="C41" s="1850" t="s">
        <v>2399</v>
      </c>
      <c r="D41" s="1850" t="s">
        <v>2400</v>
      </c>
      <c r="E41" s="1850" t="s">
        <v>2401</v>
      </c>
      <c r="F41" s="1850" t="s">
        <v>2274</v>
      </c>
      <c r="G41" s="1850" t="s">
        <v>28</v>
      </c>
      <c r="H41" s="1850" t="s">
        <v>28</v>
      </c>
      <c r="I41" s="1850" t="s">
        <v>811</v>
      </c>
    </row>
    <row customHeight="1" ht="11.25">
      <c r="A42" s="1850" t="s">
        <v>2252</v>
      </c>
      <c r="B42" s="1850" t="s">
        <v>16</v>
      </c>
      <c r="C42" s="1850" t="s">
        <v>2402</v>
      </c>
      <c r="D42" s="1850" t="s">
        <v>2403</v>
      </c>
      <c r="E42" s="1850" t="s">
        <v>2404</v>
      </c>
      <c r="F42" s="1850" t="s">
        <v>2369</v>
      </c>
      <c r="G42" s="1850" t="s">
        <v>28</v>
      </c>
      <c r="H42" s="1850" t="s">
        <v>28</v>
      </c>
      <c r="I42" s="1850" t="s">
        <v>811</v>
      </c>
    </row>
    <row customHeight="1" ht="11.25">
      <c r="A43" s="1850" t="s">
        <v>2252</v>
      </c>
      <c r="B43" s="1850" t="s">
        <v>16</v>
      </c>
      <c r="C43" s="1850" t="s">
        <v>2405</v>
      </c>
      <c r="D43" s="1850" t="s">
        <v>2406</v>
      </c>
      <c r="E43" s="1850" t="s">
        <v>2407</v>
      </c>
      <c r="F43" s="1850" t="s">
        <v>51</v>
      </c>
      <c r="G43" s="1850" t="s">
        <v>28</v>
      </c>
      <c r="H43" s="1850" t="s">
        <v>28</v>
      </c>
      <c r="I43" s="1850" t="s">
        <v>811</v>
      </c>
    </row>
    <row customHeight="1" ht="11.25">
      <c r="A44" s="1850" t="s">
        <v>2252</v>
      </c>
      <c r="B44" s="1850" t="s">
        <v>16</v>
      </c>
      <c r="C44" s="1850" t="s">
        <v>2408</v>
      </c>
      <c r="D44" s="1850" t="s">
        <v>2409</v>
      </c>
      <c r="E44" s="1850" t="s">
        <v>2410</v>
      </c>
      <c r="F44" s="1850" t="s">
        <v>2325</v>
      </c>
      <c r="G44" s="1850" t="s">
        <v>28</v>
      </c>
      <c r="H44" s="1850" t="s">
        <v>28</v>
      </c>
      <c r="I44" s="1850" t="s">
        <v>811</v>
      </c>
    </row>
    <row customHeight="1" ht="11.25">
      <c r="A45" s="1850" t="s">
        <v>2252</v>
      </c>
      <c r="B45" s="1850" t="s">
        <v>16</v>
      </c>
      <c r="C45" s="1850" t="s">
        <v>2411</v>
      </c>
      <c r="D45" s="1850" t="s">
        <v>2412</v>
      </c>
      <c r="E45" s="1850" t="s">
        <v>2413</v>
      </c>
      <c r="F45" s="1850" t="s">
        <v>2278</v>
      </c>
      <c r="G45" s="1850" t="s">
        <v>28</v>
      </c>
      <c r="H45" s="1850" t="s">
        <v>28</v>
      </c>
      <c r="I45" s="1850" t="s">
        <v>811</v>
      </c>
    </row>
    <row customHeight="1" ht="11.25">
      <c r="A46" s="1850" t="s">
        <v>2252</v>
      </c>
      <c r="B46" s="1850" t="s">
        <v>16</v>
      </c>
      <c r="C46" s="1850" t="s">
        <v>2414</v>
      </c>
      <c r="D46" s="1850" t="s">
        <v>2415</v>
      </c>
      <c r="E46" s="1850" t="s">
        <v>2416</v>
      </c>
      <c r="F46" s="1850" t="s">
        <v>2310</v>
      </c>
      <c r="G46" s="1850" t="s">
        <v>28</v>
      </c>
      <c r="H46" s="1850" t="s">
        <v>28</v>
      </c>
      <c r="I46" s="1850" t="s">
        <v>811</v>
      </c>
    </row>
    <row customHeight="1" ht="11.25">
      <c r="A47" s="1850" t="s">
        <v>2252</v>
      </c>
      <c r="B47" s="1850" t="s">
        <v>16</v>
      </c>
      <c r="C47" s="1850" t="s">
        <v>2417</v>
      </c>
      <c r="D47" s="1850" t="s">
        <v>2418</v>
      </c>
      <c r="E47" s="1850" t="s">
        <v>2419</v>
      </c>
      <c r="F47" s="1850" t="s">
        <v>2369</v>
      </c>
      <c r="G47" s="1850" t="s">
        <v>28</v>
      </c>
      <c r="H47" s="1850" t="s">
        <v>28</v>
      </c>
      <c r="I47" s="1850" t="s">
        <v>811</v>
      </c>
    </row>
    <row customHeight="1" ht="11.25">
      <c r="A48" s="1850" t="s">
        <v>2252</v>
      </c>
      <c r="B48" s="1850" t="s">
        <v>16</v>
      </c>
      <c r="C48" s="1850" t="s">
        <v>2420</v>
      </c>
      <c r="D48" s="1850" t="s">
        <v>2421</v>
      </c>
      <c r="E48" s="1850" t="s">
        <v>2422</v>
      </c>
      <c r="F48" s="1850" t="s">
        <v>2325</v>
      </c>
      <c r="G48" s="1850" t="s">
        <v>28</v>
      </c>
      <c r="H48" s="1850" t="s">
        <v>28</v>
      </c>
      <c r="I48" s="1850" t="s">
        <v>811</v>
      </c>
    </row>
    <row customHeight="1" ht="11.25">
      <c r="A49" s="1850" t="s">
        <v>2252</v>
      </c>
      <c r="B49" s="1850" t="s">
        <v>16</v>
      </c>
      <c r="C49" s="1850" t="s">
        <v>2423</v>
      </c>
      <c r="D49" s="1850" t="s">
        <v>2424</v>
      </c>
      <c r="E49" s="1850" t="s">
        <v>2425</v>
      </c>
      <c r="F49" s="1850" t="s">
        <v>2305</v>
      </c>
      <c r="G49" s="1850" t="s">
        <v>28</v>
      </c>
      <c r="H49" s="1850" t="s">
        <v>28</v>
      </c>
      <c r="I49" s="1850" t="s">
        <v>811</v>
      </c>
    </row>
    <row customHeight="1" ht="11.25">
      <c r="A50" s="1850" t="s">
        <v>2252</v>
      </c>
      <c r="B50" s="1850" t="s">
        <v>16</v>
      </c>
      <c r="C50" s="1850" t="s">
        <v>2426</v>
      </c>
      <c r="D50" s="1850" t="s">
        <v>2427</v>
      </c>
      <c r="E50" s="1850" t="s">
        <v>2428</v>
      </c>
      <c r="F50" s="1850" t="s">
        <v>51</v>
      </c>
      <c r="G50" s="1850" t="s">
        <v>28</v>
      </c>
      <c r="H50" s="1850" t="s">
        <v>28</v>
      </c>
      <c r="I50" s="1850" t="s">
        <v>811</v>
      </c>
    </row>
    <row customHeight="1" ht="11.25">
      <c r="A51" s="1850" t="s">
        <v>2252</v>
      </c>
      <c r="B51" s="1850" t="s">
        <v>16</v>
      </c>
      <c r="C51" s="1850" t="s">
        <v>2429</v>
      </c>
      <c r="D51" s="1850" t="s">
        <v>2430</v>
      </c>
      <c r="E51" s="1850" t="s">
        <v>2431</v>
      </c>
      <c r="F51" s="1850" t="s">
        <v>2432</v>
      </c>
      <c r="G51" s="1850" t="s">
        <v>2433</v>
      </c>
      <c r="H51" s="1850" t="s">
        <v>28</v>
      </c>
      <c r="I51" s="1850" t="s">
        <v>811</v>
      </c>
    </row>
    <row customHeight="1" ht="11.25">
      <c r="A52" s="1850" t="s">
        <v>2252</v>
      </c>
      <c r="B52" s="1850" t="s">
        <v>16</v>
      </c>
      <c r="C52" s="1850" t="s">
        <v>2434</v>
      </c>
      <c r="D52" s="1850" t="s">
        <v>2435</v>
      </c>
      <c r="E52" s="1850" t="s">
        <v>2436</v>
      </c>
      <c r="F52" s="1850" t="s">
        <v>2437</v>
      </c>
      <c r="G52" s="1850" t="s">
        <v>2438</v>
      </c>
      <c r="H52" s="1850" t="s">
        <v>28</v>
      </c>
      <c r="I52" s="1850" t="s">
        <v>811</v>
      </c>
    </row>
    <row customHeight="1" ht="11.25">
      <c r="A53" s="1850" t="s">
        <v>2252</v>
      </c>
      <c r="B53" s="1850" t="s">
        <v>16</v>
      </c>
      <c r="C53" s="1850" t="s">
        <v>2439</v>
      </c>
      <c r="D53" s="1850" t="s">
        <v>2440</v>
      </c>
      <c r="E53" s="1850" t="s">
        <v>2441</v>
      </c>
      <c r="F53" s="1850" t="s">
        <v>2432</v>
      </c>
      <c r="G53" s="1850" t="s">
        <v>2442</v>
      </c>
      <c r="H53" s="1850" t="s">
        <v>28</v>
      </c>
      <c r="I53" s="1850" t="s">
        <v>811</v>
      </c>
    </row>
    <row customHeight="1" ht="11.25">
      <c r="A54" s="1850" t="s">
        <v>2252</v>
      </c>
      <c r="B54" s="1850" t="s">
        <v>16</v>
      </c>
      <c r="C54" s="1850" t="s">
        <v>2443</v>
      </c>
      <c r="D54" s="1850" t="s">
        <v>2444</v>
      </c>
      <c r="E54" s="1850" t="s">
        <v>2445</v>
      </c>
      <c r="F54" s="1850" t="s">
        <v>2446</v>
      </c>
      <c r="G54" s="1850" t="s">
        <v>2447</v>
      </c>
      <c r="H54" s="1850" t="s">
        <v>28</v>
      </c>
      <c r="I54" s="1850" t="s">
        <v>811</v>
      </c>
    </row>
    <row customHeight="1" ht="11.25">
      <c r="A55" s="1850" t="s">
        <v>2252</v>
      </c>
      <c r="B55" s="1850" t="s">
        <v>16</v>
      </c>
      <c r="C55" s="1850" t="s">
        <v>2448</v>
      </c>
      <c r="D55" s="1850" t="s">
        <v>2449</v>
      </c>
      <c r="E55" s="1850" t="s">
        <v>2450</v>
      </c>
      <c r="F55" s="1850" t="s">
        <v>2451</v>
      </c>
      <c r="G55" s="1850" t="s">
        <v>2452</v>
      </c>
      <c r="H55" s="1850" t="s">
        <v>28</v>
      </c>
      <c r="I55" s="1850" t="s">
        <v>811</v>
      </c>
    </row>
    <row customHeight="1" ht="11.25">
      <c r="A56" s="1850" t="s">
        <v>2252</v>
      </c>
      <c r="B56" s="1850" t="s">
        <v>16</v>
      </c>
      <c r="C56" s="1850" t="s">
        <v>2453</v>
      </c>
      <c r="D56" s="1850" t="s">
        <v>2454</v>
      </c>
      <c r="E56" s="1850" t="s">
        <v>2455</v>
      </c>
      <c r="F56" s="1850" t="s">
        <v>2325</v>
      </c>
      <c r="G56" s="1850" t="s">
        <v>2456</v>
      </c>
      <c r="H56" s="1850" t="s">
        <v>28</v>
      </c>
      <c r="I56" s="1850" t="s">
        <v>811</v>
      </c>
    </row>
    <row customHeight="1" ht="11.25">
      <c r="A57" s="1850" t="s">
        <v>2252</v>
      </c>
      <c r="B57" s="1850" t="s">
        <v>16</v>
      </c>
      <c r="C57" s="1850" t="s">
        <v>2457</v>
      </c>
      <c r="D57" s="1850" t="s">
        <v>2458</v>
      </c>
      <c r="E57" s="1850" t="s">
        <v>2459</v>
      </c>
      <c r="F57" s="1850" t="s">
        <v>51</v>
      </c>
      <c r="G57" s="1850" t="s">
        <v>2460</v>
      </c>
      <c r="H57" s="1850" t="s">
        <v>28</v>
      </c>
      <c r="I57" s="1850" t="s">
        <v>811</v>
      </c>
    </row>
    <row customHeight="1" ht="11.25">
      <c r="A58" s="1850" t="s">
        <v>2252</v>
      </c>
      <c r="B58" s="1850" t="s">
        <v>16</v>
      </c>
      <c r="C58" s="1850" t="s">
        <v>2461</v>
      </c>
      <c r="D58" s="1850" t="s">
        <v>2462</v>
      </c>
      <c r="E58" s="1850" t="s">
        <v>2463</v>
      </c>
      <c r="F58" s="1850" t="s">
        <v>2369</v>
      </c>
      <c r="G58" s="1850" t="s">
        <v>2464</v>
      </c>
      <c r="H58" s="1850" t="s">
        <v>28</v>
      </c>
      <c r="I58" s="1850" t="s">
        <v>811</v>
      </c>
    </row>
    <row customHeight="1" ht="11.25">
      <c r="A59" s="1850" t="s">
        <v>2252</v>
      </c>
      <c r="B59" s="1850" t="s">
        <v>16</v>
      </c>
      <c r="C59" s="1850" t="s">
        <v>2465</v>
      </c>
      <c r="D59" s="1850" t="s">
        <v>2466</v>
      </c>
      <c r="E59" s="1850" t="s">
        <v>2467</v>
      </c>
      <c r="F59" s="1850" t="s">
        <v>2325</v>
      </c>
      <c r="G59" s="1850" t="s">
        <v>2468</v>
      </c>
      <c r="H59" s="1850" t="s">
        <v>28</v>
      </c>
      <c r="I59" s="1850" t="s">
        <v>811</v>
      </c>
    </row>
    <row customHeight="1" ht="11.25">
      <c r="A60" s="1850" t="s">
        <v>2252</v>
      </c>
      <c r="B60" s="1850" t="s">
        <v>16</v>
      </c>
      <c r="C60" s="1850" t="s">
        <v>2469</v>
      </c>
      <c r="D60" s="1850" t="s">
        <v>2470</v>
      </c>
      <c r="E60" s="1850" t="s">
        <v>2471</v>
      </c>
      <c r="F60" s="1850" t="s">
        <v>51</v>
      </c>
      <c r="G60" s="1850" t="s">
        <v>2472</v>
      </c>
      <c r="H60" s="1850" t="s">
        <v>28</v>
      </c>
      <c r="I60" s="1850" t="s">
        <v>811</v>
      </c>
    </row>
    <row customHeight="1" ht="11.25">
      <c r="A61" s="1850" t="s">
        <v>2252</v>
      </c>
      <c r="B61" s="1850" t="s">
        <v>16</v>
      </c>
      <c r="C61" s="1850" t="s">
        <v>2473</v>
      </c>
      <c r="D61" s="1850" t="s">
        <v>2474</v>
      </c>
      <c r="E61" s="1850" t="s">
        <v>2475</v>
      </c>
      <c r="F61" s="1850" t="s">
        <v>2310</v>
      </c>
      <c r="G61" s="1850" t="s">
        <v>2476</v>
      </c>
      <c r="H61" s="1850" t="s">
        <v>28</v>
      </c>
      <c r="I61" s="1850" t="s">
        <v>811</v>
      </c>
    </row>
    <row customHeight="1" ht="11.25">
      <c r="A62" s="1850" t="s">
        <v>2252</v>
      </c>
      <c r="B62" s="1850" t="s">
        <v>16</v>
      </c>
      <c r="C62" s="1850" t="s">
        <v>2477</v>
      </c>
      <c r="D62" s="1850" t="s">
        <v>2478</v>
      </c>
      <c r="E62" s="1850" t="s">
        <v>2479</v>
      </c>
      <c r="F62" s="1850" t="s">
        <v>2369</v>
      </c>
      <c r="G62" s="1850" t="s">
        <v>28</v>
      </c>
      <c r="H62" s="1850" t="s">
        <v>28</v>
      </c>
      <c r="I62" s="1850" t="s">
        <v>811</v>
      </c>
    </row>
    <row customHeight="1" ht="11.25">
      <c r="A63" s="1850" t="s">
        <v>2252</v>
      </c>
      <c r="B63" s="1850" t="s">
        <v>16</v>
      </c>
      <c r="C63" s="1850" t="s">
        <v>2480</v>
      </c>
      <c r="D63" s="1850" t="s">
        <v>2481</v>
      </c>
      <c r="E63" s="1850" t="s">
        <v>2482</v>
      </c>
      <c r="F63" s="1850" t="s">
        <v>2286</v>
      </c>
      <c r="G63" s="1850" t="s">
        <v>28</v>
      </c>
      <c r="H63" s="1850" t="s">
        <v>28</v>
      </c>
      <c r="I63" s="1850" t="s">
        <v>811</v>
      </c>
    </row>
    <row customHeight="1" ht="11.25">
      <c r="A64" s="1850" t="s">
        <v>2252</v>
      </c>
      <c r="B64" s="1850" t="s">
        <v>16</v>
      </c>
      <c r="C64" s="1850" t="s">
        <v>2483</v>
      </c>
      <c r="D64" s="1850" t="s">
        <v>2484</v>
      </c>
      <c r="E64" s="1850" t="s">
        <v>2485</v>
      </c>
      <c r="F64" s="1850" t="s">
        <v>2310</v>
      </c>
      <c r="G64" s="1850" t="s">
        <v>28</v>
      </c>
      <c r="H64" s="1850" t="s">
        <v>28</v>
      </c>
      <c r="I64" s="1850" t="s">
        <v>811</v>
      </c>
    </row>
    <row customHeight="1" ht="11.25">
      <c r="A65" s="1850" t="s">
        <v>2252</v>
      </c>
      <c r="B65" s="1850" t="s">
        <v>16</v>
      </c>
      <c r="C65" s="1850" t="s">
        <v>2486</v>
      </c>
      <c r="D65" s="1850" t="s">
        <v>2487</v>
      </c>
      <c r="E65" s="1850" t="s">
        <v>2488</v>
      </c>
      <c r="F65" s="1850" t="s">
        <v>2489</v>
      </c>
      <c r="G65" s="1850" t="s">
        <v>2490</v>
      </c>
      <c r="H65" s="1850" t="s">
        <v>28</v>
      </c>
      <c r="I65" s="1850" t="s">
        <v>811</v>
      </c>
    </row>
    <row customHeight="1" ht="11.25">
      <c r="A66" s="1850" t="s">
        <v>2252</v>
      </c>
      <c r="B66" s="1850" t="s">
        <v>16</v>
      </c>
      <c r="C66" s="1850" t="s">
        <v>2491</v>
      </c>
      <c r="D66" s="1850" t="s">
        <v>2492</v>
      </c>
      <c r="E66" s="1850" t="s">
        <v>2493</v>
      </c>
      <c r="F66" s="1850" t="s">
        <v>2369</v>
      </c>
      <c r="G66" s="1850" t="s">
        <v>2494</v>
      </c>
      <c r="H66" s="1850" t="s">
        <v>28</v>
      </c>
      <c r="I66" s="1850" t="s">
        <v>811</v>
      </c>
    </row>
    <row customHeight="1" ht="11.25">
      <c r="A67" s="1850" t="s">
        <v>2252</v>
      </c>
      <c r="B67" s="1850" t="s">
        <v>16</v>
      </c>
      <c r="C67" s="1850" t="s">
        <v>2495</v>
      </c>
      <c r="D67" s="1850" t="s">
        <v>2496</v>
      </c>
      <c r="E67" s="1850" t="s">
        <v>2497</v>
      </c>
      <c r="F67" s="1850" t="s">
        <v>51</v>
      </c>
      <c r="G67" s="1850" t="s">
        <v>28</v>
      </c>
      <c r="H67" s="1850" t="s">
        <v>28</v>
      </c>
      <c r="I67" s="1850" t="s">
        <v>811</v>
      </c>
    </row>
    <row customHeight="1" ht="11.25">
      <c r="A68" s="1850" t="s">
        <v>2252</v>
      </c>
      <c r="B68" s="1850" t="s">
        <v>16</v>
      </c>
      <c r="C68" s="1850" t="s">
        <v>2498</v>
      </c>
      <c r="D68" s="1850" t="s">
        <v>2499</v>
      </c>
      <c r="E68" s="1850" t="s">
        <v>2500</v>
      </c>
      <c r="F68" s="1850" t="s">
        <v>2501</v>
      </c>
      <c r="G68" s="1850" t="s">
        <v>28</v>
      </c>
      <c r="H68" s="1850" t="s">
        <v>28</v>
      </c>
      <c r="I68" s="1850" t="s">
        <v>811</v>
      </c>
    </row>
    <row customHeight="1" ht="11.25">
      <c r="A69" s="1850" t="s">
        <v>2252</v>
      </c>
      <c r="B69" s="1850" t="s">
        <v>16</v>
      </c>
      <c r="C69" s="1850" t="s">
        <v>2502</v>
      </c>
      <c r="D69" s="1850" t="s">
        <v>2503</v>
      </c>
      <c r="E69" s="1850" t="s">
        <v>2504</v>
      </c>
      <c r="F69" s="1850" t="s">
        <v>2505</v>
      </c>
      <c r="G69" s="1850" t="s">
        <v>28</v>
      </c>
      <c r="H69" s="1850" t="s">
        <v>28</v>
      </c>
      <c r="I69" s="1850" t="s">
        <v>811</v>
      </c>
    </row>
    <row customHeight="1" ht="11.25">
      <c r="A70" s="1850" t="s">
        <v>2252</v>
      </c>
      <c r="B70" s="1850" t="s">
        <v>16</v>
      </c>
      <c r="C70" s="1850" t="s">
        <v>2506</v>
      </c>
      <c r="D70" s="1850" t="s">
        <v>2507</v>
      </c>
      <c r="E70" s="1850" t="s">
        <v>2508</v>
      </c>
      <c r="F70" s="1850" t="s">
        <v>2278</v>
      </c>
      <c r="G70" s="1850" t="s">
        <v>2509</v>
      </c>
      <c r="H70" s="1850" t="s">
        <v>28</v>
      </c>
      <c r="I70" s="1850" t="s">
        <v>811</v>
      </c>
    </row>
    <row customHeight="1" ht="11.25">
      <c r="A71" s="1850" t="s">
        <v>2252</v>
      </c>
      <c r="B71" s="1850" t="s">
        <v>16</v>
      </c>
      <c r="C71" s="1850" t="s">
        <v>2510</v>
      </c>
      <c r="D71" s="1850" t="s">
        <v>2511</v>
      </c>
      <c r="E71" s="1850" t="s">
        <v>2512</v>
      </c>
      <c r="F71" s="1850" t="s">
        <v>2310</v>
      </c>
      <c r="G71" s="1850" t="s">
        <v>2513</v>
      </c>
      <c r="H71" s="1850" t="s">
        <v>28</v>
      </c>
      <c r="I71" s="1850" t="s">
        <v>811</v>
      </c>
    </row>
    <row customHeight="1" ht="11.25">
      <c r="A72" s="1850" t="s">
        <v>2252</v>
      </c>
      <c r="B72" s="1850" t="s">
        <v>16</v>
      </c>
      <c r="C72" s="1850" t="s">
        <v>2514</v>
      </c>
      <c r="D72" s="1850" t="s">
        <v>2515</v>
      </c>
      <c r="E72" s="1850" t="s">
        <v>2516</v>
      </c>
      <c r="F72" s="1850" t="s">
        <v>2517</v>
      </c>
      <c r="G72" s="1850" t="s">
        <v>28</v>
      </c>
      <c r="H72" s="1850" t="s">
        <v>28</v>
      </c>
      <c r="I72" s="1850" t="s">
        <v>811</v>
      </c>
    </row>
    <row customHeight="1" ht="11.25">
      <c r="A73" s="1850" t="s">
        <v>2252</v>
      </c>
      <c r="B73" s="1850" t="s">
        <v>16</v>
      </c>
      <c r="C73" s="1850" t="s">
        <v>2518</v>
      </c>
      <c r="D73" s="1850" t="s">
        <v>2519</v>
      </c>
      <c r="E73" s="1850" t="s">
        <v>2520</v>
      </c>
      <c r="F73" s="1850" t="s">
        <v>2369</v>
      </c>
      <c r="G73" s="1850" t="s">
        <v>2521</v>
      </c>
      <c r="H73" s="1850" t="s">
        <v>28</v>
      </c>
      <c r="I73" s="1850" t="s">
        <v>811</v>
      </c>
    </row>
    <row customHeight="1" ht="11.25">
      <c r="A74" s="1850" t="s">
        <v>2252</v>
      </c>
      <c r="B74" s="1850" t="s">
        <v>16</v>
      </c>
      <c r="C74" s="1850" t="s">
        <v>2522</v>
      </c>
      <c r="D74" s="1850" t="s">
        <v>2523</v>
      </c>
      <c r="E74" s="1850" t="s">
        <v>2524</v>
      </c>
      <c r="F74" s="1850" t="s">
        <v>51</v>
      </c>
      <c r="G74" s="1850" t="s">
        <v>2525</v>
      </c>
      <c r="H74" s="1850" t="s">
        <v>28</v>
      </c>
      <c r="I74" s="1850" t="s">
        <v>811</v>
      </c>
    </row>
    <row customHeight="1" ht="11.25">
      <c r="A75" s="1850" t="s">
        <v>2252</v>
      </c>
      <c r="B75" s="1850" t="s">
        <v>16</v>
      </c>
      <c r="C75" s="1850" t="s">
        <v>2526</v>
      </c>
      <c r="D75" s="1850" t="s">
        <v>2527</v>
      </c>
      <c r="E75" s="1850" t="s">
        <v>2528</v>
      </c>
      <c r="F75" s="1850" t="s">
        <v>2310</v>
      </c>
      <c r="G75" s="1850" t="s">
        <v>28</v>
      </c>
      <c r="H75" s="1850" t="s">
        <v>28</v>
      </c>
      <c r="I75" s="1850" t="s">
        <v>811</v>
      </c>
    </row>
    <row customHeight="1" ht="11.25">
      <c r="A76" s="1850" t="s">
        <v>2252</v>
      </c>
      <c r="B76" s="1850" t="s">
        <v>16</v>
      </c>
      <c r="C76" s="1850" t="s">
        <v>2529</v>
      </c>
      <c r="D76" s="1850" t="s">
        <v>2530</v>
      </c>
      <c r="E76" s="1850" t="s">
        <v>2531</v>
      </c>
      <c r="F76" s="1850" t="s">
        <v>2365</v>
      </c>
      <c r="G76" s="1850" t="s">
        <v>28</v>
      </c>
      <c r="H76" s="1850" t="s">
        <v>28</v>
      </c>
      <c r="I76" s="1850" t="s">
        <v>811</v>
      </c>
    </row>
    <row customHeight="1" ht="11.25">
      <c r="A77" s="1850" t="s">
        <v>2252</v>
      </c>
      <c r="B77" s="1850" t="s">
        <v>16</v>
      </c>
      <c r="C77" s="1850" t="s">
        <v>2532</v>
      </c>
      <c r="D77" s="1850" t="s">
        <v>2533</v>
      </c>
      <c r="E77" s="1850" t="s">
        <v>2534</v>
      </c>
      <c r="F77" s="1850" t="s">
        <v>51</v>
      </c>
      <c r="G77" s="1850" t="s">
        <v>2535</v>
      </c>
      <c r="H77" s="1850" t="s">
        <v>28</v>
      </c>
      <c r="I77" s="1850" t="s">
        <v>811</v>
      </c>
    </row>
    <row customHeight="1" ht="11.25">
      <c r="A78" s="1850" t="s">
        <v>2252</v>
      </c>
      <c r="B78" s="1850" t="s">
        <v>16</v>
      </c>
      <c r="C78" s="1850" t="s">
        <v>2536</v>
      </c>
      <c r="D78" s="1850" t="s">
        <v>2537</v>
      </c>
      <c r="E78" s="1850" t="s">
        <v>2538</v>
      </c>
      <c r="F78" s="1850" t="s">
        <v>51</v>
      </c>
      <c r="G78" s="1850" t="s">
        <v>2539</v>
      </c>
      <c r="H78" s="1850" t="s">
        <v>28</v>
      </c>
      <c r="I78" s="1850" t="s">
        <v>811</v>
      </c>
    </row>
    <row customHeight="1" ht="11.25">
      <c r="A79" s="1850" t="s">
        <v>2252</v>
      </c>
      <c r="B79" s="1850" t="s">
        <v>16</v>
      </c>
      <c r="C79" s="1850" t="s">
        <v>2540</v>
      </c>
      <c r="D79" s="1850" t="s">
        <v>2541</v>
      </c>
      <c r="E79" s="1850" t="s">
        <v>2542</v>
      </c>
      <c r="F79" s="1850" t="s">
        <v>2290</v>
      </c>
      <c r="G79" s="1850" t="s">
        <v>28</v>
      </c>
      <c r="H79" s="1850" t="s">
        <v>28</v>
      </c>
      <c r="I79" s="1850" t="s">
        <v>811</v>
      </c>
    </row>
    <row customHeight="1" ht="11.25">
      <c r="A80" s="1850" t="s">
        <v>2252</v>
      </c>
      <c r="B80" s="1850" t="s">
        <v>16</v>
      </c>
      <c r="C80" s="1850" t="s">
        <v>2543</v>
      </c>
      <c r="D80" s="1850" t="s">
        <v>2544</v>
      </c>
      <c r="E80" s="1850" t="s">
        <v>2545</v>
      </c>
      <c r="F80" s="1850" t="s">
        <v>2369</v>
      </c>
      <c r="G80" s="1850" t="s">
        <v>2546</v>
      </c>
      <c r="H80" s="1850" t="s">
        <v>28</v>
      </c>
      <c r="I80" s="1850" t="s">
        <v>811</v>
      </c>
    </row>
    <row customHeight="1" ht="11.25">
      <c r="A81" s="1850" t="s">
        <v>2252</v>
      </c>
      <c r="B81" s="1850" t="s">
        <v>16</v>
      </c>
      <c r="C81" s="1850" t="s">
        <v>2547</v>
      </c>
      <c r="D81" s="1850" t="s">
        <v>2548</v>
      </c>
      <c r="E81" s="1850" t="s">
        <v>2549</v>
      </c>
      <c r="F81" s="1850" t="s">
        <v>2282</v>
      </c>
      <c r="G81" s="1850" t="s">
        <v>2550</v>
      </c>
      <c r="H81" s="1850" t="s">
        <v>28</v>
      </c>
      <c r="I81" s="1850" t="s">
        <v>811</v>
      </c>
    </row>
    <row customHeight="1" ht="11.25">
      <c r="A82" s="1850" t="s">
        <v>2252</v>
      </c>
      <c r="B82" s="1850" t="s">
        <v>16</v>
      </c>
      <c r="C82" s="1850" t="s">
        <v>2551</v>
      </c>
      <c r="D82" s="1850" t="s">
        <v>2552</v>
      </c>
      <c r="E82" s="1850" t="s">
        <v>2553</v>
      </c>
      <c r="F82" s="1850" t="s">
        <v>2369</v>
      </c>
      <c r="G82" s="1850" t="s">
        <v>2554</v>
      </c>
      <c r="H82" s="1850" t="s">
        <v>28</v>
      </c>
      <c r="I82" s="1850" t="s">
        <v>811</v>
      </c>
    </row>
    <row customHeight="1" ht="11.25">
      <c r="A83" s="1850" t="s">
        <v>2252</v>
      </c>
      <c r="B83" s="1850" t="s">
        <v>16</v>
      </c>
      <c r="C83" s="1850" t="s">
        <v>2555</v>
      </c>
      <c r="D83" s="1850" t="s">
        <v>2556</v>
      </c>
      <c r="E83" s="1850" t="s">
        <v>2557</v>
      </c>
      <c r="F83" s="1850" t="s">
        <v>2369</v>
      </c>
      <c r="G83" s="1850" t="s">
        <v>2558</v>
      </c>
      <c r="H83" s="1850" t="s">
        <v>28</v>
      </c>
      <c r="I83" s="1850" t="s">
        <v>811</v>
      </c>
    </row>
    <row customHeight="1" ht="11.25">
      <c r="A84" s="1850" t="s">
        <v>2252</v>
      </c>
      <c r="B84" s="1850" t="s">
        <v>16</v>
      </c>
      <c r="C84" s="1850" t="s">
        <v>2559</v>
      </c>
      <c r="D84" s="1850" t="s">
        <v>2560</v>
      </c>
      <c r="E84" s="1850" t="s">
        <v>2561</v>
      </c>
      <c r="F84" s="1850" t="s">
        <v>51</v>
      </c>
      <c r="G84" s="1850" t="s">
        <v>28</v>
      </c>
      <c r="H84" s="1850" t="s">
        <v>28</v>
      </c>
      <c r="I84" s="1850" t="s">
        <v>811</v>
      </c>
    </row>
    <row customHeight="1" ht="11.25">
      <c r="A85" s="1850" t="s">
        <v>2252</v>
      </c>
      <c r="B85" s="1850" t="s">
        <v>16</v>
      </c>
      <c r="C85" s="1850" t="s">
        <v>2562</v>
      </c>
      <c r="D85" s="1850" t="s">
        <v>2563</v>
      </c>
      <c r="E85" s="1850" t="s">
        <v>2564</v>
      </c>
      <c r="F85" s="1850" t="s">
        <v>2565</v>
      </c>
      <c r="G85" s="1850" t="s">
        <v>28</v>
      </c>
      <c r="H85" s="1850" t="s">
        <v>28</v>
      </c>
      <c r="I85" s="1850" t="s">
        <v>811</v>
      </c>
    </row>
    <row customHeight="1" ht="11.25">
      <c r="A86" s="1850" t="s">
        <v>2252</v>
      </c>
      <c r="B86" s="1850" t="s">
        <v>16</v>
      </c>
      <c r="C86" s="1850" t="s">
        <v>2566</v>
      </c>
      <c r="D86" s="1850" t="s">
        <v>2567</v>
      </c>
      <c r="E86" s="1850" t="s">
        <v>2568</v>
      </c>
      <c r="F86" s="1850" t="s">
        <v>51</v>
      </c>
      <c r="G86" s="1850" t="s">
        <v>2569</v>
      </c>
      <c r="H86" s="1850" t="s">
        <v>28</v>
      </c>
      <c r="I86" s="1850" t="s">
        <v>811</v>
      </c>
    </row>
    <row customHeight="1" ht="11.25">
      <c r="A87" s="1850" t="s">
        <v>2252</v>
      </c>
      <c r="B87" s="1850" t="s">
        <v>16</v>
      </c>
      <c r="C87" s="1850" t="s">
        <v>2570</v>
      </c>
      <c r="D87" s="1850" t="s">
        <v>2571</v>
      </c>
      <c r="E87" s="1850" t="s">
        <v>2572</v>
      </c>
      <c r="F87" s="1850" t="s">
        <v>2332</v>
      </c>
      <c r="G87" s="1850" t="s">
        <v>2573</v>
      </c>
      <c r="H87" s="1850" t="s">
        <v>28</v>
      </c>
      <c r="I87" s="1850" t="s">
        <v>811</v>
      </c>
    </row>
    <row customHeight="1" ht="11.25">
      <c r="A88" s="1850" t="s">
        <v>2252</v>
      </c>
      <c r="B88" s="1850" t="s">
        <v>16</v>
      </c>
      <c r="C88" s="1850" t="s">
        <v>2574</v>
      </c>
      <c r="D88" s="1850" t="s">
        <v>2575</v>
      </c>
      <c r="E88" s="1850" t="s">
        <v>2576</v>
      </c>
      <c r="F88" s="1850" t="s">
        <v>51</v>
      </c>
      <c r="G88" s="1850" t="s">
        <v>28</v>
      </c>
      <c r="H88" s="1850" t="s">
        <v>28</v>
      </c>
      <c r="I88" s="1850" t="s">
        <v>811</v>
      </c>
    </row>
    <row customHeight="1" ht="11.25">
      <c r="A89" s="1850" t="s">
        <v>2252</v>
      </c>
      <c r="B89" s="1850" t="s">
        <v>16</v>
      </c>
      <c r="C89" s="1850" t="s">
        <v>2577</v>
      </c>
      <c r="D89" s="1850" t="s">
        <v>2578</v>
      </c>
      <c r="E89" s="1850" t="s">
        <v>2579</v>
      </c>
      <c r="F89" s="1850" t="s">
        <v>2310</v>
      </c>
      <c r="G89" s="1850" t="s">
        <v>2580</v>
      </c>
      <c r="H89" s="1850" t="s">
        <v>28</v>
      </c>
      <c r="I89" s="1850" t="s">
        <v>811</v>
      </c>
    </row>
    <row customHeight="1" ht="11.25">
      <c r="A90" s="1850" t="s">
        <v>2252</v>
      </c>
      <c r="B90" s="1850" t="s">
        <v>16</v>
      </c>
      <c r="C90" s="1850" t="s">
        <v>2581</v>
      </c>
      <c r="D90" s="1850" t="s">
        <v>2582</v>
      </c>
      <c r="E90" s="1850" t="s">
        <v>2583</v>
      </c>
      <c r="F90" s="1850" t="s">
        <v>2314</v>
      </c>
      <c r="G90" s="1850" t="s">
        <v>28</v>
      </c>
      <c r="H90" s="1850" t="s">
        <v>28</v>
      </c>
      <c r="I90" s="1850" t="s">
        <v>811</v>
      </c>
    </row>
    <row customHeight="1" ht="11.25">
      <c r="A91" s="1850" t="s">
        <v>2252</v>
      </c>
      <c r="B91" s="1850" t="s">
        <v>16</v>
      </c>
      <c r="C91" s="1850" t="s">
        <v>2584</v>
      </c>
      <c r="D91" s="1850" t="s">
        <v>2585</v>
      </c>
      <c r="E91" s="1850" t="s">
        <v>2586</v>
      </c>
      <c r="F91" s="1850" t="s">
        <v>2282</v>
      </c>
      <c r="G91" s="1850" t="s">
        <v>2587</v>
      </c>
      <c r="H91" s="1850" t="s">
        <v>28</v>
      </c>
      <c r="I91" s="1850" t="s">
        <v>811</v>
      </c>
    </row>
    <row customHeight="1" ht="11.25">
      <c r="A92" s="1850" t="s">
        <v>2252</v>
      </c>
      <c r="B92" s="1850" t="s">
        <v>16</v>
      </c>
      <c r="C92" s="1850" t="s">
        <v>2588</v>
      </c>
      <c r="D92" s="1850" t="s">
        <v>2589</v>
      </c>
      <c r="E92" s="1850" t="s">
        <v>2590</v>
      </c>
      <c r="F92" s="1850" t="s">
        <v>2282</v>
      </c>
      <c r="G92" s="1850" t="s">
        <v>2591</v>
      </c>
      <c r="H92" s="1850" t="s">
        <v>28</v>
      </c>
      <c r="I92" s="1850" t="s">
        <v>811</v>
      </c>
    </row>
    <row customHeight="1" ht="11.25">
      <c r="A93" s="1850" t="s">
        <v>2252</v>
      </c>
      <c r="B93" s="1850" t="s">
        <v>16</v>
      </c>
      <c r="C93" s="1850" t="s">
        <v>2592</v>
      </c>
      <c r="D93" s="1850" t="s">
        <v>2593</v>
      </c>
      <c r="E93" s="1850" t="s">
        <v>2594</v>
      </c>
      <c r="F93" s="1850" t="s">
        <v>2282</v>
      </c>
      <c r="G93" s="1850" t="s">
        <v>28</v>
      </c>
      <c r="H93" s="1850" t="s">
        <v>28</v>
      </c>
      <c r="I93" s="1850" t="s">
        <v>811</v>
      </c>
    </row>
    <row customHeight="1" ht="11.25">
      <c r="A94" s="1850" t="s">
        <v>2252</v>
      </c>
      <c r="B94" s="1850" t="s">
        <v>16</v>
      </c>
      <c r="C94" s="1850" t="s">
        <v>2595</v>
      </c>
      <c r="D94" s="1850" t="s">
        <v>2596</v>
      </c>
      <c r="E94" s="1850" t="s">
        <v>2597</v>
      </c>
      <c r="F94" s="1850" t="s">
        <v>2332</v>
      </c>
      <c r="G94" s="1850" t="s">
        <v>2598</v>
      </c>
      <c r="H94" s="1850" t="s">
        <v>28</v>
      </c>
      <c r="I94" s="1850" t="s">
        <v>811</v>
      </c>
    </row>
    <row customHeight="1" ht="11.25">
      <c r="A95" s="1850" t="s">
        <v>2252</v>
      </c>
      <c r="B95" s="1850" t="s">
        <v>16</v>
      </c>
      <c r="C95" s="1850" t="s">
        <v>2599</v>
      </c>
      <c r="D95" s="1850" t="s">
        <v>2600</v>
      </c>
      <c r="E95" s="1850" t="s">
        <v>2601</v>
      </c>
      <c r="F95" s="1850" t="s">
        <v>2310</v>
      </c>
      <c r="G95" s="1850" t="s">
        <v>28</v>
      </c>
      <c r="H95" s="1850" t="s">
        <v>28</v>
      </c>
      <c r="I95" s="1850" t="s">
        <v>811</v>
      </c>
    </row>
    <row customHeight="1" ht="11.25">
      <c r="A96" s="1850" t="s">
        <v>2252</v>
      </c>
      <c r="B96" s="1850" t="s">
        <v>16</v>
      </c>
      <c r="C96" s="1850" t="s">
        <v>13</v>
      </c>
      <c r="D96" s="1850" t="s">
        <v>46</v>
      </c>
      <c r="E96" s="1850" t="s">
        <v>49</v>
      </c>
      <c r="F96" s="1850" t="s">
        <v>51</v>
      </c>
      <c r="G96" s="1850" t="s">
        <v>2602</v>
      </c>
      <c r="H96" s="1850" t="s">
        <v>28</v>
      </c>
      <c r="I96" s="1850" t="s">
        <v>811</v>
      </c>
    </row>
    <row customHeight="1" ht="11.25">
      <c r="A97" s="1850" t="s">
        <v>2252</v>
      </c>
      <c r="B97" s="1850" t="s">
        <v>16</v>
      </c>
      <c r="C97" s="1850" t="s">
        <v>2603</v>
      </c>
      <c r="D97" s="1850" t="s">
        <v>2604</v>
      </c>
      <c r="E97" s="1850" t="s">
        <v>2605</v>
      </c>
      <c r="F97" s="1850" t="s">
        <v>2606</v>
      </c>
      <c r="G97" s="1850" t="s">
        <v>2607</v>
      </c>
      <c r="H97" s="1850" t="s">
        <v>28</v>
      </c>
      <c r="I97" s="1850" t="s">
        <v>811</v>
      </c>
    </row>
    <row customHeight="1" ht="11.25">
      <c r="A98" s="1850" t="s">
        <v>2252</v>
      </c>
      <c r="B98" s="1850" t="s">
        <v>16</v>
      </c>
      <c r="C98" s="1850" t="s">
        <v>2608</v>
      </c>
      <c r="D98" s="1850" t="s">
        <v>2609</v>
      </c>
      <c r="E98" s="1850" t="s">
        <v>2610</v>
      </c>
      <c r="F98" s="1850" t="s">
        <v>2305</v>
      </c>
      <c r="G98" s="1850" t="s">
        <v>28</v>
      </c>
      <c r="H98" s="1850" t="s">
        <v>28</v>
      </c>
      <c r="I98" s="1850" t="s">
        <v>811</v>
      </c>
    </row>
    <row customHeight="1" ht="11.25">
      <c r="A99" s="1850" t="s">
        <v>2252</v>
      </c>
      <c r="B99" s="1850" t="s">
        <v>16</v>
      </c>
      <c r="C99" s="1850" t="s">
        <v>2611</v>
      </c>
      <c r="D99" s="1850" t="s">
        <v>2612</v>
      </c>
      <c r="E99" s="1850" t="s">
        <v>2613</v>
      </c>
      <c r="F99" s="1850" t="s">
        <v>2282</v>
      </c>
      <c r="G99" s="1850" t="s">
        <v>28</v>
      </c>
      <c r="H99" s="1850" t="s">
        <v>28</v>
      </c>
      <c r="I99" s="1850" t="s">
        <v>811</v>
      </c>
    </row>
    <row customHeight="1" ht="11.25">
      <c r="A100" s="1850" t="s">
        <v>2252</v>
      </c>
      <c r="B100" s="1850" t="s">
        <v>16</v>
      </c>
      <c r="C100" s="1850" t="s">
        <v>2614</v>
      </c>
      <c r="D100" s="1850" t="s">
        <v>2615</v>
      </c>
      <c r="E100" s="1850" t="s">
        <v>2616</v>
      </c>
      <c r="F100" s="1850" t="s">
        <v>2332</v>
      </c>
      <c r="G100" s="1850" t="s">
        <v>28</v>
      </c>
      <c r="H100" s="1850" t="s">
        <v>28</v>
      </c>
      <c r="I100" s="1850" t="s">
        <v>811</v>
      </c>
    </row>
    <row customHeight="1" ht="11.25">
      <c r="A101" s="1850" t="s">
        <v>2252</v>
      </c>
      <c r="B101" s="1850" t="s">
        <v>16</v>
      </c>
      <c r="C101" s="1850" t="s">
        <v>2617</v>
      </c>
      <c r="D101" s="1850" t="s">
        <v>2618</v>
      </c>
      <c r="E101" s="1850" t="s">
        <v>2619</v>
      </c>
      <c r="F101" s="1850" t="s">
        <v>2290</v>
      </c>
      <c r="G101" s="1850" t="s">
        <v>28</v>
      </c>
      <c r="H101" s="1850" t="s">
        <v>28</v>
      </c>
      <c r="I101" s="1850" t="s">
        <v>811</v>
      </c>
    </row>
    <row customHeight="1" ht="11.25">
      <c r="A102" s="1850" t="s">
        <v>2252</v>
      </c>
      <c r="B102" s="1850" t="s">
        <v>16</v>
      </c>
      <c r="C102" s="1850" t="s">
        <v>2620</v>
      </c>
      <c r="D102" s="1850" t="s">
        <v>2618</v>
      </c>
      <c r="E102" s="1850" t="s">
        <v>2619</v>
      </c>
      <c r="F102" s="1850" t="s">
        <v>2369</v>
      </c>
      <c r="G102" s="1850" t="s">
        <v>2621</v>
      </c>
      <c r="H102" s="1850" t="s">
        <v>28</v>
      </c>
      <c r="I102" s="1850" t="s">
        <v>811</v>
      </c>
    </row>
    <row customHeight="1" ht="11.25">
      <c r="A103" s="1850" t="s">
        <v>2252</v>
      </c>
      <c r="B103" s="1850" t="s">
        <v>16</v>
      </c>
      <c r="C103" s="1850" t="s">
        <v>2622</v>
      </c>
      <c r="D103" s="1850" t="s">
        <v>2623</v>
      </c>
      <c r="E103" s="1850" t="s">
        <v>2624</v>
      </c>
      <c r="F103" s="1850" t="s">
        <v>2310</v>
      </c>
      <c r="G103" s="1850" t="s">
        <v>28</v>
      </c>
      <c r="H103" s="1850" t="s">
        <v>28</v>
      </c>
      <c r="I103" s="1850" t="s">
        <v>811</v>
      </c>
    </row>
    <row customHeight="1" ht="11.25">
      <c r="A104" s="1850" t="s">
        <v>2252</v>
      </c>
      <c r="B104" s="1850" t="s">
        <v>16</v>
      </c>
      <c r="C104" s="1850" t="s">
        <v>2625</v>
      </c>
      <c r="D104" s="1850" t="s">
        <v>2626</v>
      </c>
      <c r="E104" s="1850" t="s">
        <v>2627</v>
      </c>
      <c r="F104" s="1850" t="s">
        <v>2278</v>
      </c>
      <c r="G104" s="1850" t="s">
        <v>28</v>
      </c>
      <c r="H104" s="1850" t="s">
        <v>28</v>
      </c>
      <c r="I104" s="1850" t="s">
        <v>811</v>
      </c>
    </row>
    <row customHeight="1" ht="11.25">
      <c r="A105" s="1850" t="s">
        <v>2252</v>
      </c>
      <c r="B105" s="1850" t="s">
        <v>16</v>
      </c>
      <c r="C105" s="1850" t="s">
        <v>2628</v>
      </c>
      <c r="D105" s="1850" t="s">
        <v>2629</v>
      </c>
      <c r="E105" s="1850" t="s">
        <v>2630</v>
      </c>
      <c r="F105" s="1850" t="s">
        <v>2278</v>
      </c>
      <c r="G105" s="1850" t="s">
        <v>28</v>
      </c>
      <c r="H105" s="1850" t="s">
        <v>28</v>
      </c>
      <c r="I105" s="1850" t="s">
        <v>811</v>
      </c>
    </row>
    <row customHeight="1" ht="11.25">
      <c r="A106" s="1850" t="s">
        <v>2252</v>
      </c>
      <c r="B106" s="1850" t="s">
        <v>16</v>
      </c>
      <c r="C106" s="1850" t="s">
        <v>2631</v>
      </c>
      <c r="D106" s="1850" t="s">
        <v>2632</v>
      </c>
      <c r="E106" s="1850" t="s">
        <v>2633</v>
      </c>
      <c r="F106" s="1850" t="s">
        <v>2325</v>
      </c>
      <c r="G106" s="1850" t="s">
        <v>28</v>
      </c>
      <c r="H106" s="1850" t="s">
        <v>28</v>
      </c>
      <c r="I106" s="1850" t="s">
        <v>811</v>
      </c>
    </row>
    <row customHeight="1" ht="11.25">
      <c r="A107" s="1850" t="s">
        <v>2252</v>
      </c>
      <c r="B107" s="1850" t="s">
        <v>16</v>
      </c>
      <c r="C107" s="1850" t="s">
        <v>2634</v>
      </c>
      <c r="D107" s="1850" t="s">
        <v>2632</v>
      </c>
      <c r="E107" s="1850" t="s">
        <v>2633</v>
      </c>
      <c r="F107" s="1850" t="s">
        <v>2635</v>
      </c>
      <c r="G107" s="1850" t="s">
        <v>28</v>
      </c>
      <c r="H107" s="1850" t="s">
        <v>28</v>
      </c>
      <c r="I107" s="1850" t="s">
        <v>811</v>
      </c>
    </row>
    <row customHeight="1" ht="11.25">
      <c r="A108" s="1850" t="s">
        <v>2252</v>
      </c>
      <c r="B108" s="1850" t="s">
        <v>16</v>
      </c>
      <c r="C108" s="1850" t="s">
        <v>2636</v>
      </c>
      <c r="D108" s="1850" t="s">
        <v>2637</v>
      </c>
      <c r="E108" s="1850" t="s">
        <v>2638</v>
      </c>
      <c r="F108" s="1850" t="s">
        <v>2639</v>
      </c>
      <c r="G108" s="1850" t="s">
        <v>28</v>
      </c>
      <c r="H108" s="1850" t="s">
        <v>28</v>
      </c>
      <c r="I108" s="1850" t="s">
        <v>811</v>
      </c>
    </row>
    <row customHeight="1" ht="11.25">
      <c r="A109" s="1850" t="s">
        <v>2252</v>
      </c>
      <c r="B109" s="1850" t="s">
        <v>16</v>
      </c>
      <c r="C109" s="1850" t="s">
        <v>2640</v>
      </c>
      <c r="D109" s="1850" t="s">
        <v>2641</v>
      </c>
      <c r="E109" s="1850" t="s">
        <v>2642</v>
      </c>
      <c r="F109" s="1850" t="s">
        <v>51</v>
      </c>
      <c r="G109" s="1850" t="s">
        <v>28</v>
      </c>
      <c r="H109" s="1850" t="s">
        <v>28</v>
      </c>
      <c r="I109" s="1850" t="s">
        <v>811</v>
      </c>
    </row>
    <row customHeight="1" ht="11.25">
      <c r="A110" s="1850" t="s">
        <v>2252</v>
      </c>
      <c r="B110" s="1850" t="s">
        <v>16</v>
      </c>
      <c r="C110" s="1850" t="s">
        <v>2643</v>
      </c>
      <c r="D110" s="1850" t="s">
        <v>2644</v>
      </c>
      <c r="E110" s="1850" t="s">
        <v>2645</v>
      </c>
      <c r="F110" s="1850" t="s">
        <v>2646</v>
      </c>
      <c r="G110" s="1850" t="s">
        <v>28</v>
      </c>
      <c r="H110" s="1850" t="s">
        <v>28</v>
      </c>
      <c r="I110" s="1850" t="s">
        <v>811</v>
      </c>
    </row>
    <row customHeight="1" ht="11.25">
      <c r="A111" s="1850" t="s">
        <v>2252</v>
      </c>
      <c r="B111" s="1850" t="s">
        <v>16</v>
      </c>
      <c r="C111" s="1850" t="s">
        <v>2647</v>
      </c>
      <c r="D111" s="1850" t="s">
        <v>2648</v>
      </c>
      <c r="E111" s="1850" t="s">
        <v>2649</v>
      </c>
      <c r="F111" s="1850" t="s">
        <v>2650</v>
      </c>
      <c r="G111" s="1850" t="s">
        <v>28</v>
      </c>
      <c r="H111" s="1850" t="s">
        <v>28</v>
      </c>
      <c r="I111" s="1850" t="s">
        <v>811</v>
      </c>
    </row>
    <row customHeight="1" ht="11.25">
      <c r="A112" s="1850" t="s">
        <v>2252</v>
      </c>
      <c r="B112" s="1850" t="s">
        <v>16</v>
      </c>
      <c r="C112" s="1850" t="s">
        <v>2651</v>
      </c>
      <c r="D112" s="1850" t="s">
        <v>2652</v>
      </c>
      <c r="E112" s="1850" t="s">
        <v>2649</v>
      </c>
      <c r="F112" s="1850" t="s">
        <v>2653</v>
      </c>
      <c r="G112" s="1850" t="s">
        <v>28</v>
      </c>
      <c r="H112" s="1850" t="s">
        <v>28</v>
      </c>
      <c r="I112" s="1850" t="s">
        <v>811</v>
      </c>
    </row>
    <row customHeight="1" ht="11.25">
      <c r="A113" s="1850" t="s">
        <v>2252</v>
      </c>
      <c r="B113" s="1850" t="s">
        <v>16</v>
      </c>
      <c r="C113" s="1850" t="s">
        <v>2654</v>
      </c>
      <c r="D113" s="1850" t="s">
        <v>2655</v>
      </c>
      <c r="E113" s="1850" t="s">
        <v>2656</v>
      </c>
      <c r="F113" s="1850" t="s">
        <v>2657</v>
      </c>
      <c r="G113" s="1850" t="s">
        <v>2658</v>
      </c>
      <c r="H113" s="1850" t="s">
        <v>28</v>
      </c>
      <c r="I113" s="1850" t="s">
        <v>811</v>
      </c>
    </row>
    <row customHeight="1" ht="11.25">
      <c r="A114" s="1850" t="s">
        <v>2252</v>
      </c>
      <c r="B114" s="1850" t="s">
        <v>16</v>
      </c>
      <c r="C114" s="1850" t="s">
        <v>2659</v>
      </c>
      <c r="D114" s="1850" t="s">
        <v>2660</v>
      </c>
      <c r="E114" s="1850" t="s">
        <v>2661</v>
      </c>
      <c r="F114" s="1850" t="s">
        <v>2310</v>
      </c>
      <c r="G114" s="1850" t="s">
        <v>28</v>
      </c>
      <c r="H114" s="1850" t="s">
        <v>28</v>
      </c>
      <c r="I114" s="1850" t="s">
        <v>811</v>
      </c>
    </row>
    <row customHeight="1" ht="11.25">
      <c r="A115" s="1850" t="s">
        <v>2252</v>
      </c>
      <c r="B115" s="1850" t="s">
        <v>16</v>
      </c>
      <c r="C115" s="1850" t="s">
        <v>2662</v>
      </c>
      <c r="D115" s="1850" t="s">
        <v>2663</v>
      </c>
      <c r="E115" s="1850" t="s">
        <v>2664</v>
      </c>
      <c r="F115" s="1850" t="s">
        <v>51</v>
      </c>
      <c r="G115" s="1850" t="s">
        <v>28</v>
      </c>
      <c r="H115" s="1850" t="s">
        <v>28</v>
      </c>
      <c r="I115" s="1850" t="s">
        <v>811</v>
      </c>
    </row>
    <row customHeight="1" ht="11.25">
      <c r="A116" s="1850" t="s">
        <v>2252</v>
      </c>
      <c r="B116" s="1850" t="s">
        <v>16</v>
      </c>
      <c r="C116" s="1850" t="s">
        <v>2665</v>
      </c>
      <c r="D116" s="1850" t="s">
        <v>2666</v>
      </c>
      <c r="E116" s="1850" t="s">
        <v>2667</v>
      </c>
      <c r="F116" s="1850" t="s">
        <v>2260</v>
      </c>
      <c r="G116" s="1850" t="s">
        <v>2668</v>
      </c>
      <c r="H116" s="1850" t="s">
        <v>28</v>
      </c>
      <c r="I116" s="1850" t="s">
        <v>811</v>
      </c>
    </row>
    <row customHeight="1" ht="11.25">
      <c r="A117" s="1850" t="s">
        <v>2252</v>
      </c>
      <c r="B117" s="1850" t="s">
        <v>16</v>
      </c>
      <c r="C117" s="1850" t="s">
        <v>2669</v>
      </c>
      <c r="D117" s="1850" t="s">
        <v>2670</v>
      </c>
      <c r="E117" s="1850" t="s">
        <v>2638</v>
      </c>
      <c r="F117" s="1850" t="s">
        <v>2671</v>
      </c>
      <c r="G117" s="1850" t="s">
        <v>2672</v>
      </c>
      <c r="H117" s="1850" t="s">
        <v>28</v>
      </c>
      <c r="I117" s="1850" t="s">
        <v>811</v>
      </c>
    </row>
    <row customHeight="1" ht="11.25">
      <c r="A118" s="1850" t="s">
        <v>2252</v>
      </c>
      <c r="B118" s="1850" t="s">
        <v>16</v>
      </c>
      <c r="C118" s="1850" t="s">
        <v>2673</v>
      </c>
      <c r="D118" s="1850" t="s">
        <v>2674</v>
      </c>
      <c r="E118" s="1850" t="s">
        <v>2675</v>
      </c>
      <c r="F118" s="1850" t="s">
        <v>2676</v>
      </c>
      <c r="G118" s="1850" t="s">
        <v>28</v>
      </c>
      <c r="H118" s="1850" t="s">
        <v>28</v>
      </c>
      <c r="I118" s="1850" t="s">
        <v>811</v>
      </c>
    </row>
    <row customHeight="1" ht="11.25">
      <c r="A119" s="1850" t="s">
        <v>2252</v>
      </c>
      <c r="B119" s="1850" t="s">
        <v>16</v>
      </c>
      <c r="C119" s="1850" t="s">
        <v>2677</v>
      </c>
      <c r="D119" s="1850" t="s">
        <v>2678</v>
      </c>
      <c r="E119" s="1850" t="s">
        <v>2679</v>
      </c>
      <c r="F119" s="1850" t="s">
        <v>2680</v>
      </c>
      <c r="G119" s="1850" t="s">
        <v>28</v>
      </c>
      <c r="H119" s="1850" t="s">
        <v>28</v>
      </c>
      <c r="I119" s="1850" t="s">
        <v>811</v>
      </c>
    </row>
    <row customHeight="1" ht="11.25">
      <c r="A120" s="1850" t="s">
        <v>2252</v>
      </c>
      <c r="B120" s="1850" t="s">
        <v>16</v>
      </c>
      <c r="C120" s="1850" t="s">
        <v>2681</v>
      </c>
      <c r="D120" s="1850" t="s">
        <v>2682</v>
      </c>
      <c r="E120" s="1850" t="s">
        <v>2683</v>
      </c>
      <c r="F120" s="1850" t="s">
        <v>51</v>
      </c>
      <c r="G120" s="1850" t="s">
        <v>28</v>
      </c>
      <c r="H120" s="1850" t="s">
        <v>28</v>
      </c>
      <c r="I120" s="1850" t="s">
        <v>811</v>
      </c>
    </row>
    <row customHeight="1" ht="11.25">
      <c r="A121" s="1850" t="s">
        <v>2252</v>
      </c>
      <c r="B121" s="1850" t="s">
        <v>16</v>
      </c>
      <c r="C121" s="1850" t="s">
        <v>2684</v>
      </c>
      <c r="D121" s="1850" t="s">
        <v>2685</v>
      </c>
      <c r="E121" s="1850" t="s">
        <v>2645</v>
      </c>
      <c r="F121" s="1850" t="s">
        <v>2686</v>
      </c>
      <c r="G121" s="1850" t="s">
        <v>28</v>
      </c>
      <c r="H121" s="1850" t="s">
        <v>28</v>
      </c>
      <c r="I121" s="1850" t="s">
        <v>811</v>
      </c>
    </row>
    <row customHeight="1" ht="11.25">
      <c r="A122" s="1850" t="s">
        <v>2252</v>
      </c>
      <c r="B122" s="1850" t="s">
        <v>16</v>
      </c>
      <c r="C122" s="1850" t="s">
        <v>2687</v>
      </c>
      <c r="D122" s="1850" t="s">
        <v>2688</v>
      </c>
      <c r="E122" s="1850" t="s">
        <v>2645</v>
      </c>
      <c r="F122" s="1850" t="s">
        <v>2689</v>
      </c>
      <c r="G122" s="1850" t="s">
        <v>28</v>
      </c>
      <c r="H122" s="1850" t="s">
        <v>28</v>
      </c>
      <c r="I122" s="1850" t="s">
        <v>811</v>
      </c>
    </row>
    <row customHeight="1" ht="11.25">
      <c r="A123" s="1850" t="s">
        <v>2252</v>
      </c>
      <c r="B123" s="1850" t="s">
        <v>16</v>
      </c>
      <c r="C123" s="1850" t="s">
        <v>2253</v>
      </c>
      <c r="D123" s="1850" t="s">
        <v>2254</v>
      </c>
      <c r="E123" s="1850" t="s">
        <v>2255</v>
      </c>
      <c r="F123" s="1850" t="s">
        <v>2256</v>
      </c>
      <c r="G123" s="1850" t="s">
        <v>28</v>
      </c>
      <c r="H123" s="1850" t="s">
        <v>28</v>
      </c>
      <c r="I123" s="1850" t="s">
        <v>897</v>
      </c>
    </row>
    <row customHeight="1" ht="11.25">
      <c r="A124" s="1850" t="s">
        <v>2252</v>
      </c>
      <c r="B124" s="1850" t="s">
        <v>16</v>
      </c>
      <c r="C124" s="1850" t="s">
        <v>2257</v>
      </c>
      <c r="D124" s="1850" t="s">
        <v>2258</v>
      </c>
      <c r="E124" s="1850" t="s">
        <v>2259</v>
      </c>
      <c r="F124" s="1850" t="s">
        <v>2260</v>
      </c>
      <c r="G124" s="1850" t="s">
        <v>2261</v>
      </c>
      <c r="H124" s="1850" t="s">
        <v>28</v>
      </c>
      <c r="I124" s="1850" t="s">
        <v>897</v>
      </c>
    </row>
    <row customHeight="1" ht="11.25">
      <c r="A125" s="1850" t="s">
        <v>2252</v>
      </c>
      <c r="B125" s="1850" t="s">
        <v>16</v>
      </c>
      <c r="C125" s="1850" t="s">
        <v>2262</v>
      </c>
      <c r="D125" s="1850" t="s">
        <v>2263</v>
      </c>
      <c r="E125" s="1850" t="s">
        <v>2264</v>
      </c>
      <c r="F125" s="1850" t="s">
        <v>2265</v>
      </c>
      <c r="G125" s="1850" t="s">
        <v>2266</v>
      </c>
      <c r="H125" s="1850" t="s">
        <v>28</v>
      </c>
      <c r="I125" s="1850" t="s">
        <v>897</v>
      </c>
    </row>
    <row customHeight="1" ht="11.25">
      <c r="A126" s="1850" t="s">
        <v>2252</v>
      </c>
      <c r="B126" s="1850" t="s">
        <v>16</v>
      </c>
      <c r="C126" s="1850" t="s">
        <v>2271</v>
      </c>
      <c r="D126" s="1850" t="s">
        <v>2272</v>
      </c>
      <c r="E126" s="1850" t="s">
        <v>2273</v>
      </c>
      <c r="F126" s="1850" t="s">
        <v>2274</v>
      </c>
      <c r="G126" s="1850" t="s">
        <v>28</v>
      </c>
      <c r="H126" s="1850" t="s">
        <v>28</v>
      </c>
      <c r="I126" s="1850" t="s">
        <v>897</v>
      </c>
    </row>
    <row customHeight="1" ht="11.25">
      <c r="A127" s="1850" t="s">
        <v>2252</v>
      </c>
      <c r="B127" s="1850" t="s">
        <v>16</v>
      </c>
      <c r="C127" s="1850" t="s">
        <v>2279</v>
      </c>
      <c r="D127" s="1850" t="s">
        <v>2280</v>
      </c>
      <c r="E127" s="1850" t="s">
        <v>2281</v>
      </c>
      <c r="F127" s="1850" t="s">
        <v>2282</v>
      </c>
      <c r="G127" s="1850" t="s">
        <v>28</v>
      </c>
      <c r="H127" s="1850" t="s">
        <v>28</v>
      </c>
      <c r="I127" s="1850" t="s">
        <v>897</v>
      </c>
    </row>
    <row customHeight="1" ht="11.25">
      <c r="A128" s="1850" t="s">
        <v>2252</v>
      </c>
      <c r="B128" s="1850" t="s">
        <v>16</v>
      </c>
      <c r="C128" s="1850" t="s">
        <v>2283</v>
      </c>
      <c r="D128" s="1850" t="s">
        <v>2284</v>
      </c>
      <c r="E128" s="1850" t="s">
        <v>2285</v>
      </c>
      <c r="F128" s="1850" t="s">
        <v>2286</v>
      </c>
      <c r="G128" s="1850" t="s">
        <v>28</v>
      </c>
      <c r="H128" s="1850" t="s">
        <v>28</v>
      </c>
      <c r="I128" s="1850" t="s">
        <v>897</v>
      </c>
    </row>
    <row customHeight="1" ht="11.25">
      <c r="A129" s="1850" t="s">
        <v>2252</v>
      </c>
      <c r="B129" s="1850" t="s">
        <v>16</v>
      </c>
      <c r="C129" s="1850" t="s">
        <v>2287</v>
      </c>
      <c r="D129" s="1850" t="s">
        <v>2288</v>
      </c>
      <c r="E129" s="1850" t="s">
        <v>2289</v>
      </c>
      <c r="F129" s="1850" t="s">
        <v>2290</v>
      </c>
      <c r="G129" s="1850" t="s">
        <v>28</v>
      </c>
      <c r="H129" s="1850" t="s">
        <v>28</v>
      </c>
      <c r="I129" s="1850" t="s">
        <v>897</v>
      </c>
    </row>
    <row customHeight="1" ht="11.25">
      <c r="A130" s="1850" t="s">
        <v>2252</v>
      </c>
      <c r="B130" s="1850" t="s">
        <v>16</v>
      </c>
      <c r="C130" s="1850" t="s">
        <v>2295</v>
      </c>
      <c r="D130" s="1850" t="s">
        <v>2296</v>
      </c>
      <c r="E130" s="1850" t="s">
        <v>2297</v>
      </c>
      <c r="F130" s="1850" t="s">
        <v>2298</v>
      </c>
      <c r="G130" s="1850" t="s">
        <v>28</v>
      </c>
      <c r="H130" s="1850" t="s">
        <v>28</v>
      </c>
      <c r="I130" s="1850" t="s">
        <v>897</v>
      </c>
    </row>
    <row customHeight="1" ht="11.25">
      <c r="A131" s="1850" t="s">
        <v>2252</v>
      </c>
      <c r="B131" s="1850" t="s">
        <v>16</v>
      </c>
      <c r="C131" s="1850" t="s">
        <v>2299</v>
      </c>
      <c r="D131" s="1850" t="s">
        <v>2300</v>
      </c>
      <c r="E131" s="1850" t="s">
        <v>2301</v>
      </c>
      <c r="F131" s="1850" t="s">
        <v>2270</v>
      </c>
      <c r="G131" s="1850" t="s">
        <v>28</v>
      </c>
      <c r="H131" s="1850" t="s">
        <v>28</v>
      </c>
      <c r="I131" s="1850" t="s">
        <v>897</v>
      </c>
    </row>
    <row customHeight="1" ht="11.25">
      <c r="A132" s="1850" t="s">
        <v>2252</v>
      </c>
      <c r="B132" s="1850" t="s">
        <v>16</v>
      </c>
      <c r="C132" s="1850" t="s">
        <v>2307</v>
      </c>
      <c r="D132" s="1850" t="s">
        <v>2308</v>
      </c>
      <c r="E132" s="1850" t="s">
        <v>2309</v>
      </c>
      <c r="F132" s="1850" t="s">
        <v>2310</v>
      </c>
      <c r="G132" s="1850" t="s">
        <v>28</v>
      </c>
      <c r="H132" s="1850" t="s">
        <v>28</v>
      </c>
      <c r="I132" s="1850" t="s">
        <v>897</v>
      </c>
    </row>
    <row customHeight="1" ht="11.25">
      <c r="A133" s="1850" t="s">
        <v>2252</v>
      </c>
      <c r="B133" s="1850" t="s">
        <v>16</v>
      </c>
      <c r="C133" s="1850" t="s">
        <v>2311</v>
      </c>
      <c r="D133" s="1850" t="s">
        <v>2312</v>
      </c>
      <c r="E133" s="1850" t="s">
        <v>2313</v>
      </c>
      <c r="F133" s="1850" t="s">
        <v>2314</v>
      </c>
      <c r="G133" s="1850" t="s">
        <v>28</v>
      </c>
      <c r="H133" s="1850" t="s">
        <v>28</v>
      </c>
      <c r="I133" s="1850" t="s">
        <v>897</v>
      </c>
    </row>
    <row customHeight="1" ht="11.25">
      <c r="A134" s="1850" t="s">
        <v>2252</v>
      </c>
      <c r="B134" s="1850" t="s">
        <v>16</v>
      </c>
      <c r="C134" s="1850" t="s">
        <v>2318</v>
      </c>
      <c r="D134" s="1850" t="s">
        <v>2319</v>
      </c>
      <c r="E134" s="1850" t="s">
        <v>2320</v>
      </c>
      <c r="F134" s="1850" t="s">
        <v>2290</v>
      </c>
      <c r="G134" s="1850" t="s">
        <v>2321</v>
      </c>
      <c r="H134" s="1850" t="s">
        <v>28</v>
      </c>
      <c r="I134" s="1850" t="s">
        <v>897</v>
      </c>
    </row>
    <row customHeight="1" ht="11.25">
      <c r="A135" s="1850" t="s">
        <v>2252</v>
      </c>
      <c r="B135" s="1850" t="s">
        <v>16</v>
      </c>
      <c r="C135" s="1850" t="s">
        <v>2322</v>
      </c>
      <c r="D135" s="1850" t="s">
        <v>2323</v>
      </c>
      <c r="E135" s="1850" t="s">
        <v>2324</v>
      </c>
      <c r="F135" s="1850" t="s">
        <v>2325</v>
      </c>
      <c r="G135" s="1850" t="s">
        <v>28</v>
      </c>
      <c r="H135" s="1850" t="s">
        <v>28</v>
      </c>
      <c r="I135" s="1850" t="s">
        <v>897</v>
      </c>
    </row>
    <row customHeight="1" ht="11.25">
      <c r="A136" s="1850" t="s">
        <v>2252</v>
      </c>
      <c r="B136" s="1850" t="s">
        <v>16</v>
      </c>
      <c r="C136" s="1850" t="s">
        <v>2326</v>
      </c>
      <c r="D136" s="1850" t="s">
        <v>2327</v>
      </c>
      <c r="E136" s="1850" t="s">
        <v>2328</v>
      </c>
      <c r="F136" s="1850" t="s">
        <v>2325</v>
      </c>
      <c r="G136" s="1850" t="s">
        <v>28</v>
      </c>
      <c r="H136" s="1850" t="s">
        <v>28</v>
      </c>
      <c r="I136" s="1850" t="s">
        <v>897</v>
      </c>
    </row>
    <row customHeight="1" ht="11.25">
      <c r="A137" s="1850" t="s">
        <v>2252</v>
      </c>
      <c r="B137" s="1850" t="s">
        <v>16</v>
      </c>
      <c r="C137" s="1850" t="s">
        <v>2329</v>
      </c>
      <c r="D137" s="1850" t="s">
        <v>2330</v>
      </c>
      <c r="E137" s="1850" t="s">
        <v>2331</v>
      </c>
      <c r="F137" s="1850" t="s">
        <v>2332</v>
      </c>
      <c r="G137" s="1850" t="s">
        <v>2333</v>
      </c>
      <c r="H137" s="1850" t="s">
        <v>28</v>
      </c>
      <c r="I137" s="1850" t="s">
        <v>897</v>
      </c>
    </row>
    <row customHeight="1" ht="11.25">
      <c r="A138" s="1850" t="s">
        <v>2252</v>
      </c>
      <c r="B138" s="1850" t="s">
        <v>16</v>
      </c>
      <c r="C138" s="1850" t="s">
        <v>2348</v>
      </c>
      <c r="D138" s="1850" t="s">
        <v>2349</v>
      </c>
      <c r="E138" s="1850" t="s">
        <v>2350</v>
      </c>
      <c r="F138" s="1850" t="s">
        <v>2310</v>
      </c>
      <c r="G138" s="1850" t="s">
        <v>28</v>
      </c>
      <c r="H138" s="1850" t="s">
        <v>28</v>
      </c>
      <c r="I138" s="1850" t="s">
        <v>897</v>
      </c>
    </row>
    <row customHeight="1" ht="11.25">
      <c r="A139" s="1850" t="s">
        <v>2252</v>
      </c>
      <c r="B139" s="1850" t="s">
        <v>16</v>
      </c>
      <c r="C139" s="1850" t="s">
        <v>2366</v>
      </c>
      <c r="D139" s="1850" t="s">
        <v>2367</v>
      </c>
      <c r="E139" s="1850" t="s">
        <v>2368</v>
      </c>
      <c r="F139" s="1850" t="s">
        <v>2369</v>
      </c>
      <c r="G139" s="1850" t="s">
        <v>28</v>
      </c>
      <c r="H139" s="1850" t="s">
        <v>28</v>
      </c>
      <c r="I139" s="1850" t="s">
        <v>897</v>
      </c>
    </row>
    <row customHeight="1" ht="11.25">
      <c r="A140" s="1850" t="s">
        <v>2252</v>
      </c>
      <c r="B140" s="1850" t="s">
        <v>16</v>
      </c>
      <c r="C140" s="1850" t="s">
        <v>2370</v>
      </c>
      <c r="D140" s="1850" t="s">
        <v>2371</v>
      </c>
      <c r="E140" s="1850" t="s">
        <v>2372</v>
      </c>
      <c r="F140" s="1850" t="s">
        <v>2310</v>
      </c>
      <c r="G140" s="1850" t="s">
        <v>28</v>
      </c>
      <c r="H140" s="1850" t="s">
        <v>28</v>
      </c>
      <c r="I140" s="1850" t="s">
        <v>897</v>
      </c>
    </row>
    <row customHeight="1" ht="11.25">
      <c r="A141" s="1850" t="s">
        <v>2252</v>
      </c>
      <c r="B141" s="1850" t="s">
        <v>16</v>
      </c>
      <c r="C141" s="1850" t="s">
        <v>2373</v>
      </c>
      <c r="D141" s="1850" t="s">
        <v>2374</v>
      </c>
      <c r="E141" s="1850" t="s">
        <v>2375</v>
      </c>
      <c r="F141" s="1850" t="s">
        <v>2332</v>
      </c>
      <c r="G141" s="1850" t="s">
        <v>28</v>
      </c>
      <c r="H141" s="1850" t="s">
        <v>28</v>
      </c>
      <c r="I141" s="1850" t="s">
        <v>897</v>
      </c>
    </row>
    <row customHeight="1" ht="11.25">
      <c r="A142" s="1850" t="s">
        <v>2252</v>
      </c>
      <c r="B142" s="1850" t="s">
        <v>16</v>
      </c>
      <c r="C142" s="1850" t="s">
        <v>28</v>
      </c>
      <c r="D142" s="1850" t="s">
        <v>2376</v>
      </c>
      <c r="E142" s="1850" t="s">
        <v>2377</v>
      </c>
      <c r="F142" s="1850" t="s">
        <v>51</v>
      </c>
      <c r="G142" s="1850" t="s">
        <v>28</v>
      </c>
      <c r="H142" s="1850" t="s">
        <v>28</v>
      </c>
      <c r="I142" s="1850" t="s">
        <v>897</v>
      </c>
    </row>
    <row customHeight="1" ht="11.25">
      <c r="A143" s="1850" t="s">
        <v>2252</v>
      </c>
      <c r="B143" s="1850" t="s">
        <v>16</v>
      </c>
      <c r="C143" s="1850" t="s">
        <v>2385</v>
      </c>
      <c r="D143" s="1850" t="s">
        <v>2386</v>
      </c>
      <c r="E143" s="1850" t="s">
        <v>2387</v>
      </c>
      <c r="F143" s="1850" t="s">
        <v>2286</v>
      </c>
      <c r="G143" s="1850" t="s">
        <v>28</v>
      </c>
      <c r="H143" s="1850" t="s">
        <v>28</v>
      </c>
      <c r="I143" s="1850" t="s">
        <v>897</v>
      </c>
    </row>
    <row customHeight="1" ht="11.25">
      <c r="A144" s="1850" t="s">
        <v>2252</v>
      </c>
      <c r="B144" s="1850" t="s">
        <v>16</v>
      </c>
      <c r="C144" s="1850" t="s">
        <v>2388</v>
      </c>
      <c r="D144" s="1850" t="s">
        <v>2389</v>
      </c>
      <c r="E144" s="1850" t="s">
        <v>2390</v>
      </c>
      <c r="F144" s="1850" t="s">
        <v>2286</v>
      </c>
      <c r="G144" s="1850" t="s">
        <v>2391</v>
      </c>
      <c r="H144" s="1850" t="s">
        <v>28</v>
      </c>
      <c r="I144" s="1850" t="s">
        <v>897</v>
      </c>
    </row>
    <row customHeight="1" ht="11.25">
      <c r="A145" s="1850" t="s">
        <v>2252</v>
      </c>
      <c r="B145" s="1850" t="s">
        <v>16</v>
      </c>
      <c r="C145" s="1850" t="s">
        <v>2392</v>
      </c>
      <c r="D145" s="1850" t="s">
        <v>2393</v>
      </c>
      <c r="E145" s="1850" t="s">
        <v>2394</v>
      </c>
      <c r="F145" s="1850" t="s">
        <v>2310</v>
      </c>
      <c r="G145" s="1850" t="s">
        <v>2395</v>
      </c>
      <c r="H145" s="1850" t="s">
        <v>28</v>
      </c>
      <c r="I145" s="1850" t="s">
        <v>897</v>
      </c>
    </row>
    <row customHeight="1" ht="11.25">
      <c r="A146" s="1850" t="s">
        <v>2252</v>
      </c>
      <c r="B146" s="1850" t="s">
        <v>16</v>
      </c>
      <c r="C146" s="1850" t="s">
        <v>2402</v>
      </c>
      <c r="D146" s="1850" t="s">
        <v>2403</v>
      </c>
      <c r="E146" s="1850" t="s">
        <v>2404</v>
      </c>
      <c r="F146" s="1850" t="s">
        <v>2369</v>
      </c>
      <c r="G146" s="1850" t="s">
        <v>28</v>
      </c>
      <c r="H146" s="1850" t="s">
        <v>28</v>
      </c>
      <c r="I146" s="1850" t="s">
        <v>897</v>
      </c>
    </row>
    <row customHeight="1" ht="11.25">
      <c r="A147" s="1850" t="s">
        <v>2252</v>
      </c>
      <c r="B147" s="1850" t="s">
        <v>16</v>
      </c>
      <c r="C147" s="1850" t="s">
        <v>2414</v>
      </c>
      <c r="D147" s="1850" t="s">
        <v>2415</v>
      </c>
      <c r="E147" s="1850" t="s">
        <v>2416</v>
      </c>
      <c r="F147" s="1850" t="s">
        <v>2310</v>
      </c>
      <c r="G147" s="1850" t="s">
        <v>28</v>
      </c>
      <c r="H147" s="1850" t="s">
        <v>28</v>
      </c>
      <c r="I147" s="1850" t="s">
        <v>897</v>
      </c>
    </row>
    <row customHeight="1" ht="11.25">
      <c r="A148" s="1850" t="s">
        <v>2252</v>
      </c>
      <c r="B148" s="1850" t="s">
        <v>16</v>
      </c>
      <c r="C148" s="1850" t="s">
        <v>2417</v>
      </c>
      <c r="D148" s="1850" t="s">
        <v>2418</v>
      </c>
      <c r="E148" s="1850" t="s">
        <v>2419</v>
      </c>
      <c r="F148" s="1850" t="s">
        <v>2369</v>
      </c>
      <c r="G148" s="1850" t="s">
        <v>28</v>
      </c>
      <c r="H148" s="1850" t="s">
        <v>28</v>
      </c>
      <c r="I148" s="1850" t="s">
        <v>897</v>
      </c>
    </row>
    <row customHeight="1" ht="11.25">
      <c r="A149" s="1850" t="s">
        <v>2252</v>
      </c>
      <c r="B149" s="1850" t="s">
        <v>16</v>
      </c>
      <c r="C149" s="1850" t="s">
        <v>2420</v>
      </c>
      <c r="D149" s="1850" t="s">
        <v>2421</v>
      </c>
      <c r="E149" s="1850" t="s">
        <v>2422</v>
      </c>
      <c r="F149" s="1850" t="s">
        <v>2325</v>
      </c>
      <c r="G149" s="1850" t="s">
        <v>28</v>
      </c>
      <c r="H149" s="1850" t="s">
        <v>28</v>
      </c>
      <c r="I149" s="1850" t="s">
        <v>897</v>
      </c>
    </row>
    <row customHeight="1" ht="11.25">
      <c r="A150" s="1850" t="s">
        <v>2252</v>
      </c>
      <c r="B150" s="1850" t="s">
        <v>16</v>
      </c>
      <c r="C150" s="1850" t="s">
        <v>2426</v>
      </c>
      <c r="D150" s="1850" t="s">
        <v>2427</v>
      </c>
      <c r="E150" s="1850" t="s">
        <v>2428</v>
      </c>
      <c r="F150" s="1850" t="s">
        <v>51</v>
      </c>
      <c r="G150" s="1850" t="s">
        <v>28</v>
      </c>
      <c r="H150" s="1850" t="s">
        <v>28</v>
      </c>
      <c r="I150" s="1850" t="s">
        <v>897</v>
      </c>
    </row>
    <row customHeight="1" ht="11.25">
      <c r="A151" s="1850" t="s">
        <v>2252</v>
      </c>
      <c r="B151" s="1850" t="s">
        <v>16</v>
      </c>
      <c r="C151" s="1850" t="s">
        <v>2429</v>
      </c>
      <c r="D151" s="1850" t="s">
        <v>2430</v>
      </c>
      <c r="E151" s="1850" t="s">
        <v>2431</v>
      </c>
      <c r="F151" s="1850" t="s">
        <v>2432</v>
      </c>
      <c r="G151" s="1850" t="s">
        <v>2433</v>
      </c>
      <c r="H151" s="1850" t="s">
        <v>28</v>
      </c>
      <c r="I151" s="1850" t="s">
        <v>897</v>
      </c>
    </row>
    <row customHeight="1" ht="11.25">
      <c r="A152" s="1850" t="s">
        <v>2252</v>
      </c>
      <c r="B152" s="1850" t="s">
        <v>16</v>
      </c>
      <c r="C152" s="1850" t="s">
        <v>2434</v>
      </c>
      <c r="D152" s="1850" t="s">
        <v>2435</v>
      </c>
      <c r="E152" s="1850" t="s">
        <v>2436</v>
      </c>
      <c r="F152" s="1850" t="s">
        <v>2437</v>
      </c>
      <c r="G152" s="1850" t="s">
        <v>2438</v>
      </c>
      <c r="H152" s="1850" t="s">
        <v>28</v>
      </c>
      <c r="I152" s="1850" t="s">
        <v>897</v>
      </c>
    </row>
    <row customHeight="1" ht="11.25">
      <c r="A153" s="1850" t="s">
        <v>2252</v>
      </c>
      <c r="B153" s="1850" t="s">
        <v>16</v>
      </c>
      <c r="C153" s="1850" t="s">
        <v>2461</v>
      </c>
      <c r="D153" s="1850" t="s">
        <v>2462</v>
      </c>
      <c r="E153" s="1850" t="s">
        <v>2463</v>
      </c>
      <c r="F153" s="1850" t="s">
        <v>2369</v>
      </c>
      <c r="G153" s="1850" t="s">
        <v>2464</v>
      </c>
      <c r="H153" s="1850" t="s">
        <v>28</v>
      </c>
      <c r="I153" s="1850" t="s">
        <v>897</v>
      </c>
    </row>
    <row customHeight="1" ht="11.25">
      <c r="A154" s="1850" t="s">
        <v>2252</v>
      </c>
      <c r="B154" s="1850" t="s">
        <v>16</v>
      </c>
      <c r="C154" s="1850" t="s">
        <v>2477</v>
      </c>
      <c r="D154" s="1850" t="s">
        <v>2478</v>
      </c>
      <c r="E154" s="1850" t="s">
        <v>2479</v>
      </c>
      <c r="F154" s="1850" t="s">
        <v>2369</v>
      </c>
      <c r="G154" s="1850" t="s">
        <v>28</v>
      </c>
      <c r="H154" s="1850" t="s">
        <v>28</v>
      </c>
      <c r="I154" s="1850" t="s">
        <v>897</v>
      </c>
    </row>
    <row customHeight="1" ht="11.25">
      <c r="A155" s="1850" t="s">
        <v>2252</v>
      </c>
      <c r="B155" s="1850" t="s">
        <v>16</v>
      </c>
      <c r="C155" s="1850" t="s">
        <v>2480</v>
      </c>
      <c r="D155" s="1850" t="s">
        <v>2481</v>
      </c>
      <c r="E155" s="1850" t="s">
        <v>2482</v>
      </c>
      <c r="F155" s="1850" t="s">
        <v>2286</v>
      </c>
      <c r="G155" s="1850" t="s">
        <v>28</v>
      </c>
      <c r="H155" s="1850" t="s">
        <v>28</v>
      </c>
      <c r="I155" s="1850" t="s">
        <v>897</v>
      </c>
    </row>
    <row customHeight="1" ht="11.25">
      <c r="A156" s="1850" t="s">
        <v>2252</v>
      </c>
      <c r="B156" s="1850" t="s">
        <v>16</v>
      </c>
      <c r="C156" s="1850" t="s">
        <v>2491</v>
      </c>
      <c r="D156" s="1850" t="s">
        <v>2492</v>
      </c>
      <c r="E156" s="1850" t="s">
        <v>2493</v>
      </c>
      <c r="F156" s="1850" t="s">
        <v>2369</v>
      </c>
      <c r="G156" s="1850" t="s">
        <v>2494</v>
      </c>
      <c r="H156" s="1850" t="s">
        <v>28</v>
      </c>
      <c r="I156" s="1850" t="s">
        <v>897</v>
      </c>
    </row>
    <row customHeight="1" ht="11.25">
      <c r="A157" s="1850" t="s">
        <v>2252</v>
      </c>
      <c r="B157" s="1850" t="s">
        <v>16</v>
      </c>
      <c r="C157" s="1850" t="s">
        <v>2502</v>
      </c>
      <c r="D157" s="1850" t="s">
        <v>2503</v>
      </c>
      <c r="E157" s="1850" t="s">
        <v>2504</v>
      </c>
      <c r="F157" s="1850" t="s">
        <v>2505</v>
      </c>
      <c r="G157" s="1850" t="s">
        <v>28</v>
      </c>
      <c r="H157" s="1850" t="s">
        <v>28</v>
      </c>
      <c r="I157" s="1850" t="s">
        <v>897</v>
      </c>
    </row>
    <row customHeight="1" ht="11.25">
      <c r="A158" s="1850" t="s">
        <v>2252</v>
      </c>
      <c r="B158" s="1850" t="s">
        <v>16</v>
      </c>
      <c r="C158" s="1850" t="s">
        <v>2510</v>
      </c>
      <c r="D158" s="1850" t="s">
        <v>2511</v>
      </c>
      <c r="E158" s="1850" t="s">
        <v>2512</v>
      </c>
      <c r="F158" s="1850" t="s">
        <v>2310</v>
      </c>
      <c r="G158" s="1850" t="s">
        <v>2513</v>
      </c>
      <c r="H158" s="1850" t="s">
        <v>28</v>
      </c>
      <c r="I158" s="1850" t="s">
        <v>897</v>
      </c>
    </row>
    <row customHeight="1" ht="11.25">
      <c r="A159" s="1850" t="s">
        <v>2252</v>
      </c>
      <c r="B159" s="1850" t="s">
        <v>16</v>
      </c>
      <c r="C159" s="1850" t="s">
        <v>2522</v>
      </c>
      <c r="D159" s="1850" t="s">
        <v>2523</v>
      </c>
      <c r="E159" s="1850" t="s">
        <v>2524</v>
      </c>
      <c r="F159" s="1850" t="s">
        <v>51</v>
      </c>
      <c r="G159" s="1850" t="s">
        <v>2525</v>
      </c>
      <c r="H159" s="1850" t="s">
        <v>28</v>
      </c>
      <c r="I159" s="1850" t="s">
        <v>897</v>
      </c>
    </row>
    <row customHeight="1" ht="11.25">
      <c r="A160" s="1850" t="s">
        <v>2252</v>
      </c>
      <c r="B160" s="1850" t="s">
        <v>16</v>
      </c>
      <c r="C160" s="1850" t="s">
        <v>2526</v>
      </c>
      <c r="D160" s="1850" t="s">
        <v>2527</v>
      </c>
      <c r="E160" s="1850" t="s">
        <v>2528</v>
      </c>
      <c r="F160" s="1850" t="s">
        <v>2310</v>
      </c>
      <c r="G160" s="1850" t="s">
        <v>28</v>
      </c>
      <c r="H160" s="1850" t="s">
        <v>28</v>
      </c>
      <c r="I160" s="1850" t="s">
        <v>897</v>
      </c>
    </row>
    <row customHeight="1" ht="11.25">
      <c r="A161" s="1850" t="s">
        <v>2252</v>
      </c>
      <c r="B161" s="1850" t="s">
        <v>16</v>
      </c>
      <c r="C161" s="1850" t="s">
        <v>2529</v>
      </c>
      <c r="D161" s="1850" t="s">
        <v>2530</v>
      </c>
      <c r="E161" s="1850" t="s">
        <v>2531</v>
      </c>
      <c r="F161" s="1850" t="s">
        <v>2365</v>
      </c>
      <c r="G161" s="1850" t="s">
        <v>28</v>
      </c>
      <c r="H161" s="1850" t="s">
        <v>28</v>
      </c>
      <c r="I161" s="1850" t="s">
        <v>897</v>
      </c>
    </row>
    <row customHeight="1" ht="11.25">
      <c r="A162" s="1850" t="s">
        <v>2252</v>
      </c>
      <c r="B162" s="1850" t="s">
        <v>16</v>
      </c>
      <c r="C162" s="1850" t="s">
        <v>2532</v>
      </c>
      <c r="D162" s="1850" t="s">
        <v>2533</v>
      </c>
      <c r="E162" s="1850" t="s">
        <v>2534</v>
      </c>
      <c r="F162" s="1850" t="s">
        <v>51</v>
      </c>
      <c r="G162" s="1850" t="s">
        <v>2535</v>
      </c>
      <c r="H162" s="1850" t="s">
        <v>28</v>
      </c>
      <c r="I162" s="1850" t="s">
        <v>897</v>
      </c>
    </row>
    <row customHeight="1" ht="11.25">
      <c r="A163" s="1850" t="s">
        <v>2252</v>
      </c>
      <c r="B163" s="1850" t="s">
        <v>16</v>
      </c>
      <c r="C163" s="1850" t="s">
        <v>2536</v>
      </c>
      <c r="D163" s="1850" t="s">
        <v>2537</v>
      </c>
      <c r="E163" s="1850" t="s">
        <v>2538</v>
      </c>
      <c r="F163" s="1850" t="s">
        <v>51</v>
      </c>
      <c r="G163" s="1850" t="s">
        <v>2539</v>
      </c>
      <c r="H163" s="1850" t="s">
        <v>28</v>
      </c>
      <c r="I163" s="1850" t="s">
        <v>897</v>
      </c>
    </row>
    <row customHeight="1" ht="11.25">
      <c r="A164" s="1850" t="s">
        <v>2252</v>
      </c>
      <c r="B164" s="1850" t="s">
        <v>16</v>
      </c>
      <c r="C164" s="1850" t="s">
        <v>2540</v>
      </c>
      <c r="D164" s="1850" t="s">
        <v>2541</v>
      </c>
      <c r="E164" s="1850" t="s">
        <v>2542</v>
      </c>
      <c r="F164" s="1850" t="s">
        <v>2290</v>
      </c>
      <c r="G164" s="1850" t="s">
        <v>28</v>
      </c>
      <c r="H164" s="1850" t="s">
        <v>28</v>
      </c>
      <c r="I164" s="1850" t="s">
        <v>897</v>
      </c>
    </row>
    <row customHeight="1" ht="11.25">
      <c r="A165" s="1850" t="s">
        <v>2252</v>
      </c>
      <c r="B165" s="1850" t="s">
        <v>16</v>
      </c>
      <c r="C165" s="1850" t="s">
        <v>2547</v>
      </c>
      <c r="D165" s="1850" t="s">
        <v>2548</v>
      </c>
      <c r="E165" s="1850" t="s">
        <v>2549</v>
      </c>
      <c r="F165" s="1850" t="s">
        <v>2282</v>
      </c>
      <c r="G165" s="1850" t="s">
        <v>2550</v>
      </c>
      <c r="H165" s="1850" t="s">
        <v>28</v>
      </c>
      <c r="I165" s="1850" t="s">
        <v>897</v>
      </c>
    </row>
    <row customHeight="1" ht="11.25">
      <c r="A166" s="1850" t="s">
        <v>2252</v>
      </c>
      <c r="B166" s="1850" t="s">
        <v>16</v>
      </c>
      <c r="C166" s="1850" t="s">
        <v>2551</v>
      </c>
      <c r="D166" s="1850" t="s">
        <v>2552</v>
      </c>
      <c r="E166" s="1850" t="s">
        <v>2553</v>
      </c>
      <c r="F166" s="1850" t="s">
        <v>2369</v>
      </c>
      <c r="G166" s="1850" t="s">
        <v>2554</v>
      </c>
      <c r="H166" s="1850" t="s">
        <v>28</v>
      </c>
      <c r="I166" s="1850" t="s">
        <v>897</v>
      </c>
    </row>
    <row customHeight="1" ht="11.25">
      <c r="A167" s="1850" t="s">
        <v>2252</v>
      </c>
      <c r="B167" s="1850" t="s">
        <v>16</v>
      </c>
      <c r="C167" s="1850" t="s">
        <v>2570</v>
      </c>
      <c r="D167" s="1850" t="s">
        <v>2571</v>
      </c>
      <c r="E167" s="1850" t="s">
        <v>2572</v>
      </c>
      <c r="F167" s="1850" t="s">
        <v>2332</v>
      </c>
      <c r="G167" s="1850" t="s">
        <v>2573</v>
      </c>
      <c r="H167" s="1850" t="s">
        <v>28</v>
      </c>
      <c r="I167" s="1850" t="s">
        <v>897</v>
      </c>
    </row>
    <row customHeight="1" ht="11.25">
      <c r="A168" s="1850" t="s">
        <v>2252</v>
      </c>
      <c r="B168" s="1850" t="s">
        <v>16</v>
      </c>
      <c r="C168" s="1850" t="s">
        <v>2574</v>
      </c>
      <c r="D168" s="1850" t="s">
        <v>2575</v>
      </c>
      <c r="E168" s="1850" t="s">
        <v>2576</v>
      </c>
      <c r="F168" s="1850" t="s">
        <v>51</v>
      </c>
      <c r="G168" s="1850" t="s">
        <v>28</v>
      </c>
      <c r="H168" s="1850" t="s">
        <v>28</v>
      </c>
      <c r="I168" s="1850" t="s">
        <v>897</v>
      </c>
    </row>
    <row customHeight="1" ht="11.25">
      <c r="A169" s="1850" t="s">
        <v>2252</v>
      </c>
      <c r="B169" s="1850" t="s">
        <v>16</v>
      </c>
      <c r="C169" s="1850" t="s">
        <v>2577</v>
      </c>
      <c r="D169" s="1850" t="s">
        <v>2578</v>
      </c>
      <c r="E169" s="1850" t="s">
        <v>2579</v>
      </c>
      <c r="F169" s="1850" t="s">
        <v>2310</v>
      </c>
      <c r="G169" s="1850" t="s">
        <v>2580</v>
      </c>
      <c r="H169" s="1850" t="s">
        <v>28</v>
      </c>
      <c r="I169" s="1850" t="s">
        <v>897</v>
      </c>
    </row>
    <row customHeight="1" ht="11.25">
      <c r="A170" s="1850" t="s">
        <v>2252</v>
      </c>
      <c r="B170" s="1850" t="s">
        <v>16</v>
      </c>
      <c r="C170" s="1850" t="s">
        <v>2581</v>
      </c>
      <c r="D170" s="1850" t="s">
        <v>2582</v>
      </c>
      <c r="E170" s="1850" t="s">
        <v>2583</v>
      </c>
      <c r="F170" s="1850" t="s">
        <v>2314</v>
      </c>
      <c r="G170" s="1850" t="s">
        <v>28</v>
      </c>
      <c r="H170" s="1850" t="s">
        <v>28</v>
      </c>
      <c r="I170" s="1850" t="s">
        <v>897</v>
      </c>
    </row>
    <row customHeight="1" ht="11.25">
      <c r="A171" s="1850" t="s">
        <v>2252</v>
      </c>
      <c r="B171" s="1850" t="s">
        <v>16</v>
      </c>
      <c r="C171" s="1850" t="s">
        <v>2584</v>
      </c>
      <c r="D171" s="1850" t="s">
        <v>2585</v>
      </c>
      <c r="E171" s="1850" t="s">
        <v>2586</v>
      </c>
      <c r="F171" s="1850" t="s">
        <v>2282</v>
      </c>
      <c r="G171" s="1850" t="s">
        <v>2587</v>
      </c>
      <c r="H171" s="1850" t="s">
        <v>28</v>
      </c>
      <c r="I171" s="1850" t="s">
        <v>897</v>
      </c>
    </row>
    <row customHeight="1" ht="11.25">
      <c r="A172" s="1850" t="s">
        <v>2252</v>
      </c>
      <c r="B172" s="1850" t="s">
        <v>16</v>
      </c>
      <c r="C172" s="1850" t="s">
        <v>2595</v>
      </c>
      <c r="D172" s="1850" t="s">
        <v>2596</v>
      </c>
      <c r="E172" s="1850" t="s">
        <v>2597</v>
      </c>
      <c r="F172" s="1850" t="s">
        <v>2332</v>
      </c>
      <c r="G172" s="1850" t="s">
        <v>2598</v>
      </c>
      <c r="H172" s="1850" t="s">
        <v>28</v>
      </c>
      <c r="I172" s="1850" t="s">
        <v>897</v>
      </c>
    </row>
    <row customHeight="1" ht="11.25">
      <c r="A173" s="1850" t="s">
        <v>2252</v>
      </c>
      <c r="B173" s="1850" t="s">
        <v>16</v>
      </c>
      <c r="C173" s="1850" t="s">
        <v>2599</v>
      </c>
      <c r="D173" s="1850" t="s">
        <v>2600</v>
      </c>
      <c r="E173" s="1850" t="s">
        <v>2601</v>
      </c>
      <c r="F173" s="1850" t="s">
        <v>2310</v>
      </c>
      <c r="G173" s="1850" t="s">
        <v>28</v>
      </c>
      <c r="H173" s="1850" t="s">
        <v>28</v>
      </c>
      <c r="I173" s="1850" t="s">
        <v>897</v>
      </c>
    </row>
    <row customHeight="1" ht="11.25">
      <c r="A174" s="1850" t="s">
        <v>2252</v>
      </c>
      <c r="B174" s="1850" t="s">
        <v>16</v>
      </c>
      <c r="C174" s="1850" t="s">
        <v>2614</v>
      </c>
      <c r="D174" s="1850" t="s">
        <v>2615</v>
      </c>
      <c r="E174" s="1850" t="s">
        <v>2616</v>
      </c>
      <c r="F174" s="1850" t="s">
        <v>2332</v>
      </c>
      <c r="G174" s="1850" t="s">
        <v>28</v>
      </c>
      <c r="H174" s="1850" t="s">
        <v>28</v>
      </c>
      <c r="I174" s="1850" t="s">
        <v>897</v>
      </c>
    </row>
    <row customHeight="1" ht="11.25">
      <c r="A175" s="1850" t="s">
        <v>2252</v>
      </c>
      <c r="B175" s="1850" t="s">
        <v>16</v>
      </c>
      <c r="C175" s="1850" t="s">
        <v>2622</v>
      </c>
      <c r="D175" s="1850" t="s">
        <v>2623</v>
      </c>
      <c r="E175" s="1850" t="s">
        <v>2624</v>
      </c>
      <c r="F175" s="1850" t="s">
        <v>2310</v>
      </c>
      <c r="G175" s="1850" t="s">
        <v>28</v>
      </c>
      <c r="H175" s="1850" t="s">
        <v>28</v>
      </c>
      <c r="I175" s="1850" t="s">
        <v>897</v>
      </c>
    </row>
    <row customHeight="1" ht="11.25">
      <c r="A176" s="1850" t="s">
        <v>2252</v>
      </c>
      <c r="B176" s="1850" t="s">
        <v>16</v>
      </c>
      <c r="C176" s="1850" t="s">
        <v>2631</v>
      </c>
      <c r="D176" s="1850" t="s">
        <v>2632</v>
      </c>
      <c r="E176" s="1850" t="s">
        <v>2633</v>
      </c>
      <c r="F176" s="1850" t="s">
        <v>2325</v>
      </c>
      <c r="G176" s="1850" t="s">
        <v>28</v>
      </c>
      <c r="H176" s="1850" t="s">
        <v>28</v>
      </c>
      <c r="I176" s="1850" t="s">
        <v>897</v>
      </c>
    </row>
    <row customHeight="1" ht="11.25">
      <c r="A177" s="1850" t="s">
        <v>2252</v>
      </c>
      <c r="B177" s="1850" t="s">
        <v>16</v>
      </c>
      <c r="C177" s="1850" t="s">
        <v>2634</v>
      </c>
      <c r="D177" s="1850" t="s">
        <v>2632</v>
      </c>
      <c r="E177" s="1850" t="s">
        <v>2633</v>
      </c>
      <c r="F177" s="1850" t="s">
        <v>2635</v>
      </c>
      <c r="G177" s="1850" t="s">
        <v>28</v>
      </c>
      <c r="H177" s="1850" t="s">
        <v>28</v>
      </c>
      <c r="I177" s="1850" t="s">
        <v>897</v>
      </c>
    </row>
    <row customHeight="1" ht="11.25">
      <c r="A178" s="1850" t="s">
        <v>2252</v>
      </c>
      <c r="B178" s="1850" t="s">
        <v>16</v>
      </c>
      <c r="C178" s="1850" t="s">
        <v>2643</v>
      </c>
      <c r="D178" s="1850" t="s">
        <v>2644</v>
      </c>
      <c r="E178" s="1850" t="s">
        <v>2645</v>
      </c>
      <c r="F178" s="1850" t="s">
        <v>2646</v>
      </c>
      <c r="G178" s="1850" t="s">
        <v>28</v>
      </c>
      <c r="H178" s="1850" t="s">
        <v>28</v>
      </c>
      <c r="I178" s="1850" t="s">
        <v>897</v>
      </c>
    </row>
    <row customHeight="1" ht="11.25">
      <c r="A179" s="1850" t="s">
        <v>2252</v>
      </c>
      <c r="B179" s="1850" t="s">
        <v>16</v>
      </c>
      <c r="C179" s="1850" t="s">
        <v>2647</v>
      </c>
      <c r="D179" s="1850" t="s">
        <v>2648</v>
      </c>
      <c r="E179" s="1850" t="s">
        <v>2649</v>
      </c>
      <c r="F179" s="1850" t="s">
        <v>2650</v>
      </c>
      <c r="G179" s="1850" t="s">
        <v>28</v>
      </c>
      <c r="H179" s="1850" t="s">
        <v>28</v>
      </c>
      <c r="I179" s="1850" t="s">
        <v>897</v>
      </c>
    </row>
    <row customHeight="1" ht="11.25">
      <c r="A180" s="1850" t="s">
        <v>2252</v>
      </c>
      <c r="B180" s="1850" t="s">
        <v>16</v>
      </c>
      <c r="C180" s="1850" t="s">
        <v>2654</v>
      </c>
      <c r="D180" s="1850" t="s">
        <v>2655</v>
      </c>
      <c r="E180" s="1850" t="s">
        <v>2656</v>
      </c>
      <c r="F180" s="1850" t="s">
        <v>2657</v>
      </c>
      <c r="G180" s="1850" t="s">
        <v>2658</v>
      </c>
      <c r="H180" s="1850" t="s">
        <v>28</v>
      </c>
      <c r="I180" s="1850" t="s">
        <v>897</v>
      </c>
    </row>
    <row customHeight="1" ht="11.25">
      <c r="A181" s="1850" t="s">
        <v>2252</v>
      </c>
      <c r="B181" s="1850" t="s">
        <v>16</v>
      </c>
      <c r="C181" s="1850" t="s">
        <v>2659</v>
      </c>
      <c r="D181" s="1850" t="s">
        <v>2660</v>
      </c>
      <c r="E181" s="1850" t="s">
        <v>2661</v>
      </c>
      <c r="F181" s="1850" t="s">
        <v>2310</v>
      </c>
      <c r="G181" s="1850" t="s">
        <v>28</v>
      </c>
      <c r="H181" s="1850" t="s">
        <v>28</v>
      </c>
      <c r="I181" s="1850" t="s">
        <v>897</v>
      </c>
    </row>
    <row customHeight="1" ht="11.25">
      <c r="A182" s="1850" t="s">
        <v>2252</v>
      </c>
      <c r="B182" s="1850" t="s">
        <v>16</v>
      </c>
      <c r="C182" s="1850" t="s">
        <v>2677</v>
      </c>
      <c r="D182" s="1850" t="s">
        <v>2678</v>
      </c>
      <c r="E182" s="1850" t="s">
        <v>2679</v>
      </c>
      <c r="F182" s="1850" t="s">
        <v>2680</v>
      </c>
      <c r="G182" s="1850" t="s">
        <v>28</v>
      </c>
      <c r="H182" s="1850" t="s">
        <v>28</v>
      </c>
      <c r="I182" s="1850" t="s">
        <v>897</v>
      </c>
    </row>
    <row customHeight="1" ht="11.25">
      <c r="A183" s="1850" t="s">
        <v>2252</v>
      </c>
      <c r="B183" s="1850" t="s">
        <v>16</v>
      </c>
      <c r="C183" s="1850" t="s">
        <v>2681</v>
      </c>
      <c r="D183" s="1850" t="s">
        <v>2682</v>
      </c>
      <c r="E183" s="1850" t="s">
        <v>2683</v>
      </c>
      <c r="F183" s="1850" t="s">
        <v>51</v>
      </c>
      <c r="G183" s="1850" t="s">
        <v>28</v>
      </c>
      <c r="H183" s="1850" t="s">
        <v>28</v>
      </c>
      <c r="I183" s="1850" t="s">
        <v>897</v>
      </c>
    </row>
    <row customHeight="1" ht="11.25">
      <c r="A184" s="1850" t="s">
        <v>2252</v>
      </c>
      <c r="B184" s="1850" t="s">
        <v>16</v>
      </c>
      <c r="C184" s="1850" t="s">
        <v>2262</v>
      </c>
      <c r="D184" s="1850" t="s">
        <v>2263</v>
      </c>
      <c r="E184" s="1850" t="s">
        <v>2264</v>
      </c>
      <c r="F184" s="1850" t="s">
        <v>2265</v>
      </c>
      <c r="G184" s="1850" t="s">
        <v>2266</v>
      </c>
      <c r="H184" s="1850" t="s">
        <v>28</v>
      </c>
      <c r="I184" s="1850" t="s">
        <v>857</v>
      </c>
    </row>
    <row customHeight="1" ht="11.25">
      <c r="A185" s="1850" t="s">
        <v>2252</v>
      </c>
      <c r="B185" s="1850" t="s">
        <v>16</v>
      </c>
      <c r="C185" s="1850" t="s">
        <v>2271</v>
      </c>
      <c r="D185" s="1850" t="s">
        <v>2272</v>
      </c>
      <c r="E185" s="1850" t="s">
        <v>2273</v>
      </c>
      <c r="F185" s="1850" t="s">
        <v>2274</v>
      </c>
      <c r="G185" s="1850" t="s">
        <v>28</v>
      </c>
      <c r="H185" s="1850" t="s">
        <v>28</v>
      </c>
      <c r="I185" s="1850" t="s">
        <v>857</v>
      </c>
    </row>
    <row customHeight="1" ht="11.25">
      <c r="A186" s="1850" t="s">
        <v>2252</v>
      </c>
      <c r="B186" s="1850" t="s">
        <v>16</v>
      </c>
      <c r="C186" s="1850" t="s">
        <v>2275</v>
      </c>
      <c r="D186" s="1850" t="s">
        <v>2276</v>
      </c>
      <c r="E186" s="1850" t="s">
        <v>2277</v>
      </c>
      <c r="F186" s="1850" t="s">
        <v>2278</v>
      </c>
      <c r="G186" s="1850" t="s">
        <v>28</v>
      </c>
      <c r="H186" s="1850" t="s">
        <v>28</v>
      </c>
      <c r="I186" s="1850" t="s">
        <v>857</v>
      </c>
    </row>
    <row customHeight="1" ht="11.25">
      <c r="A187" s="1850" t="s">
        <v>2252</v>
      </c>
      <c r="B187" s="1850" t="s">
        <v>16</v>
      </c>
      <c r="C187" s="1850" t="s">
        <v>2690</v>
      </c>
      <c r="D187" s="1850" t="s">
        <v>2691</v>
      </c>
      <c r="E187" s="1850" t="s">
        <v>2692</v>
      </c>
      <c r="F187" s="1850" t="s">
        <v>51</v>
      </c>
      <c r="G187" s="1850" t="s">
        <v>28</v>
      </c>
      <c r="H187" s="1850" t="s">
        <v>28</v>
      </c>
      <c r="I187" s="1850" t="s">
        <v>857</v>
      </c>
    </row>
    <row customHeight="1" ht="11.25">
      <c r="A188" s="1850" t="s">
        <v>2252</v>
      </c>
      <c r="B188" s="1850" t="s">
        <v>16</v>
      </c>
      <c r="C188" s="1850" t="s">
        <v>2291</v>
      </c>
      <c r="D188" s="1850" t="s">
        <v>2292</v>
      </c>
      <c r="E188" s="1850" t="s">
        <v>2293</v>
      </c>
      <c r="F188" s="1850" t="s">
        <v>2294</v>
      </c>
      <c r="G188" s="1850" t="s">
        <v>28</v>
      </c>
      <c r="H188" s="1850" t="s">
        <v>28</v>
      </c>
      <c r="I188" s="1850" t="s">
        <v>857</v>
      </c>
    </row>
    <row customHeight="1" ht="11.25">
      <c r="A189" s="1850" t="s">
        <v>2252</v>
      </c>
      <c r="B189" s="1850" t="s">
        <v>16</v>
      </c>
      <c r="C189" s="1850" t="s">
        <v>2299</v>
      </c>
      <c r="D189" s="1850" t="s">
        <v>2300</v>
      </c>
      <c r="E189" s="1850" t="s">
        <v>2301</v>
      </c>
      <c r="F189" s="1850" t="s">
        <v>2270</v>
      </c>
      <c r="G189" s="1850" t="s">
        <v>28</v>
      </c>
      <c r="H189" s="1850" t="s">
        <v>28</v>
      </c>
      <c r="I189" s="1850" t="s">
        <v>857</v>
      </c>
    </row>
    <row customHeight="1" ht="11.25">
      <c r="A190" s="1850" t="s">
        <v>2252</v>
      </c>
      <c r="B190" s="1850" t="s">
        <v>16</v>
      </c>
      <c r="C190" s="1850" t="s">
        <v>2307</v>
      </c>
      <c r="D190" s="1850" t="s">
        <v>2308</v>
      </c>
      <c r="E190" s="1850" t="s">
        <v>2309</v>
      </c>
      <c r="F190" s="1850" t="s">
        <v>2310</v>
      </c>
      <c r="G190" s="1850" t="s">
        <v>28</v>
      </c>
      <c r="H190" s="1850" t="s">
        <v>28</v>
      </c>
      <c r="I190" s="1850" t="s">
        <v>857</v>
      </c>
    </row>
    <row customHeight="1" ht="11.25">
      <c r="A191" s="1850" t="s">
        <v>2252</v>
      </c>
      <c r="B191" s="1850" t="s">
        <v>16</v>
      </c>
      <c r="C191" s="1850" t="s">
        <v>2693</v>
      </c>
      <c r="D191" s="1850" t="s">
        <v>2694</v>
      </c>
      <c r="E191" s="1850" t="s">
        <v>2695</v>
      </c>
      <c r="F191" s="1850" t="s">
        <v>2365</v>
      </c>
      <c r="G191" s="1850" t="s">
        <v>28</v>
      </c>
      <c r="H191" s="1850" t="s">
        <v>28</v>
      </c>
      <c r="I191" s="1850" t="s">
        <v>857</v>
      </c>
    </row>
    <row customHeight="1" ht="11.25">
      <c r="A192" s="1850" t="s">
        <v>2252</v>
      </c>
      <c r="B192" s="1850" t="s">
        <v>16</v>
      </c>
      <c r="C192" s="1850" t="s">
        <v>2318</v>
      </c>
      <c r="D192" s="1850" t="s">
        <v>2319</v>
      </c>
      <c r="E192" s="1850" t="s">
        <v>2320</v>
      </c>
      <c r="F192" s="1850" t="s">
        <v>2290</v>
      </c>
      <c r="G192" s="1850" t="s">
        <v>2321</v>
      </c>
      <c r="H192" s="1850" t="s">
        <v>28</v>
      </c>
      <c r="I192" s="1850" t="s">
        <v>857</v>
      </c>
    </row>
    <row customHeight="1" ht="11.25">
      <c r="A193" s="1850" t="s">
        <v>2252</v>
      </c>
      <c r="B193" s="1850" t="s">
        <v>16</v>
      </c>
      <c r="C193" s="1850" t="s">
        <v>2322</v>
      </c>
      <c r="D193" s="1850" t="s">
        <v>2323</v>
      </c>
      <c r="E193" s="1850" t="s">
        <v>2324</v>
      </c>
      <c r="F193" s="1850" t="s">
        <v>2325</v>
      </c>
      <c r="G193" s="1850" t="s">
        <v>28</v>
      </c>
      <c r="H193" s="1850" t="s">
        <v>28</v>
      </c>
      <c r="I193" s="1850" t="s">
        <v>857</v>
      </c>
    </row>
    <row customHeight="1" ht="11.25">
      <c r="A194" s="1850" t="s">
        <v>2252</v>
      </c>
      <c r="B194" s="1850" t="s">
        <v>16</v>
      </c>
      <c r="C194" s="1850" t="s">
        <v>2696</v>
      </c>
      <c r="D194" s="1850" t="s">
        <v>2697</v>
      </c>
      <c r="E194" s="1850" t="s">
        <v>2698</v>
      </c>
      <c r="F194" s="1850" t="s">
        <v>2310</v>
      </c>
      <c r="G194" s="1850" t="s">
        <v>28</v>
      </c>
      <c r="H194" s="1850" t="s">
        <v>28</v>
      </c>
      <c r="I194" s="1850" t="s">
        <v>857</v>
      </c>
    </row>
    <row customHeight="1" ht="11.25">
      <c r="A195" s="1850" t="s">
        <v>2252</v>
      </c>
      <c r="B195" s="1850" t="s">
        <v>16</v>
      </c>
      <c r="C195" s="1850" t="s">
        <v>2699</v>
      </c>
      <c r="D195" s="1850" t="s">
        <v>2700</v>
      </c>
      <c r="E195" s="1850" t="s">
        <v>2701</v>
      </c>
      <c r="F195" s="1850" t="s">
        <v>2325</v>
      </c>
      <c r="G195" s="1850" t="s">
        <v>28</v>
      </c>
      <c r="H195" s="1850" t="s">
        <v>28</v>
      </c>
      <c r="I195" s="1850" t="s">
        <v>857</v>
      </c>
    </row>
    <row customHeight="1" ht="11.25">
      <c r="A196" s="1850" t="s">
        <v>2252</v>
      </c>
      <c r="B196" s="1850" t="s">
        <v>16</v>
      </c>
      <c r="C196" s="1850" t="s">
        <v>2345</v>
      </c>
      <c r="D196" s="1850" t="s">
        <v>2346</v>
      </c>
      <c r="E196" s="1850" t="s">
        <v>2347</v>
      </c>
      <c r="F196" s="1850" t="s">
        <v>2270</v>
      </c>
      <c r="G196" s="1850" t="s">
        <v>28</v>
      </c>
      <c r="H196" s="1850" t="s">
        <v>28</v>
      </c>
      <c r="I196" s="1850" t="s">
        <v>857</v>
      </c>
    </row>
    <row customHeight="1" ht="11.25">
      <c r="A197" s="1850" t="s">
        <v>2252</v>
      </c>
      <c r="B197" s="1850" t="s">
        <v>16</v>
      </c>
      <c r="C197" s="1850" t="s">
        <v>2348</v>
      </c>
      <c r="D197" s="1850" t="s">
        <v>2349</v>
      </c>
      <c r="E197" s="1850" t="s">
        <v>2350</v>
      </c>
      <c r="F197" s="1850" t="s">
        <v>2310</v>
      </c>
      <c r="G197" s="1850" t="s">
        <v>28</v>
      </c>
      <c r="H197" s="1850" t="s">
        <v>28</v>
      </c>
      <c r="I197" s="1850" t="s">
        <v>857</v>
      </c>
    </row>
    <row customHeight="1" ht="11.25">
      <c r="A198" s="1850" t="s">
        <v>2252</v>
      </c>
      <c r="B198" s="1850" t="s">
        <v>16</v>
      </c>
      <c r="C198" s="1850" t="s">
        <v>2355</v>
      </c>
      <c r="D198" s="1850" t="s">
        <v>2356</v>
      </c>
      <c r="E198" s="1850" t="s">
        <v>2357</v>
      </c>
      <c r="F198" s="1850" t="s">
        <v>2358</v>
      </c>
      <c r="G198" s="1850" t="s">
        <v>28</v>
      </c>
      <c r="H198" s="1850" t="s">
        <v>28</v>
      </c>
      <c r="I198" s="1850" t="s">
        <v>857</v>
      </c>
    </row>
    <row customHeight="1" ht="11.25">
      <c r="A199" s="1850" t="s">
        <v>2252</v>
      </c>
      <c r="B199" s="1850" t="s">
        <v>16</v>
      </c>
      <c r="C199" s="1850" t="s">
        <v>2702</v>
      </c>
      <c r="D199" s="1850" t="s">
        <v>2703</v>
      </c>
      <c r="E199" s="1850" t="s">
        <v>2704</v>
      </c>
      <c r="F199" s="1850" t="s">
        <v>2278</v>
      </c>
      <c r="G199" s="1850" t="s">
        <v>28</v>
      </c>
      <c r="H199" s="1850" t="s">
        <v>28</v>
      </c>
      <c r="I199" s="1850" t="s">
        <v>857</v>
      </c>
    </row>
    <row customHeight="1" ht="11.25">
      <c r="A200" s="1850" t="s">
        <v>2252</v>
      </c>
      <c r="B200" s="1850" t="s">
        <v>16</v>
      </c>
      <c r="C200" s="1850" t="s">
        <v>2366</v>
      </c>
      <c r="D200" s="1850" t="s">
        <v>2367</v>
      </c>
      <c r="E200" s="1850" t="s">
        <v>2368</v>
      </c>
      <c r="F200" s="1850" t="s">
        <v>2369</v>
      </c>
      <c r="G200" s="1850" t="s">
        <v>28</v>
      </c>
      <c r="H200" s="1850" t="s">
        <v>28</v>
      </c>
      <c r="I200" s="1850" t="s">
        <v>857</v>
      </c>
    </row>
    <row customHeight="1" ht="11.25">
      <c r="A201" s="1850" t="s">
        <v>2252</v>
      </c>
      <c r="B201" s="1850" t="s">
        <v>16</v>
      </c>
      <c r="C201" s="1850" t="s">
        <v>2370</v>
      </c>
      <c r="D201" s="1850" t="s">
        <v>2371</v>
      </c>
      <c r="E201" s="1850" t="s">
        <v>2372</v>
      </c>
      <c r="F201" s="1850" t="s">
        <v>2310</v>
      </c>
      <c r="G201" s="1850" t="s">
        <v>28</v>
      </c>
      <c r="H201" s="1850" t="s">
        <v>28</v>
      </c>
      <c r="I201" s="1850" t="s">
        <v>857</v>
      </c>
    </row>
    <row customHeight="1" ht="11.25">
      <c r="A202" s="1850" t="s">
        <v>2252</v>
      </c>
      <c r="B202" s="1850" t="s">
        <v>16</v>
      </c>
      <c r="C202" s="1850" t="s">
        <v>2373</v>
      </c>
      <c r="D202" s="1850" t="s">
        <v>2374</v>
      </c>
      <c r="E202" s="1850" t="s">
        <v>2375</v>
      </c>
      <c r="F202" s="1850" t="s">
        <v>2332</v>
      </c>
      <c r="G202" s="1850" t="s">
        <v>28</v>
      </c>
      <c r="H202" s="1850" t="s">
        <v>28</v>
      </c>
      <c r="I202" s="1850" t="s">
        <v>857</v>
      </c>
    </row>
    <row customHeight="1" ht="11.25">
      <c r="A203" s="1850" t="s">
        <v>2252</v>
      </c>
      <c r="B203" s="1850" t="s">
        <v>16</v>
      </c>
      <c r="C203" s="1850" t="s">
        <v>28</v>
      </c>
      <c r="D203" s="1850" t="s">
        <v>2376</v>
      </c>
      <c r="E203" s="1850" t="s">
        <v>2377</v>
      </c>
      <c r="F203" s="1850" t="s">
        <v>51</v>
      </c>
      <c r="G203" s="1850" t="s">
        <v>28</v>
      </c>
      <c r="H203" s="1850" t="s">
        <v>28</v>
      </c>
      <c r="I203" s="1850" t="s">
        <v>857</v>
      </c>
    </row>
    <row customHeight="1" ht="11.25">
      <c r="A204" s="1850" t="s">
        <v>2252</v>
      </c>
      <c r="B204" s="1850" t="s">
        <v>16</v>
      </c>
      <c r="C204" s="1850" t="s">
        <v>2705</v>
      </c>
      <c r="D204" s="1850" t="s">
        <v>2706</v>
      </c>
      <c r="E204" s="1850" t="s">
        <v>2707</v>
      </c>
      <c r="F204" s="1850" t="s">
        <v>2286</v>
      </c>
      <c r="G204" s="1850" t="s">
        <v>28</v>
      </c>
      <c r="H204" s="1850" t="s">
        <v>28</v>
      </c>
      <c r="I204" s="1850" t="s">
        <v>857</v>
      </c>
    </row>
    <row customHeight="1" ht="11.25">
      <c r="A205" s="1850" t="s">
        <v>2252</v>
      </c>
      <c r="B205" s="1850" t="s">
        <v>16</v>
      </c>
      <c r="C205" s="1850" t="s">
        <v>2708</v>
      </c>
      <c r="D205" s="1850" t="s">
        <v>2709</v>
      </c>
      <c r="E205" s="1850" t="s">
        <v>2710</v>
      </c>
      <c r="F205" s="1850" t="s">
        <v>2286</v>
      </c>
      <c r="G205" s="1850" t="s">
        <v>2711</v>
      </c>
      <c r="H205" s="1850" t="s">
        <v>28</v>
      </c>
      <c r="I205" s="1850" t="s">
        <v>857</v>
      </c>
    </row>
    <row customHeight="1" ht="11.25">
      <c r="A206" s="1850" t="s">
        <v>2252</v>
      </c>
      <c r="B206" s="1850" t="s">
        <v>16</v>
      </c>
      <c r="C206" s="1850" t="s">
        <v>2378</v>
      </c>
      <c r="D206" s="1850" t="s">
        <v>2379</v>
      </c>
      <c r="E206" s="1850" t="s">
        <v>2380</v>
      </c>
      <c r="F206" s="1850" t="s">
        <v>2381</v>
      </c>
      <c r="G206" s="1850" t="s">
        <v>28</v>
      </c>
      <c r="H206" s="1850" t="s">
        <v>28</v>
      </c>
      <c r="I206" s="1850" t="s">
        <v>857</v>
      </c>
    </row>
    <row customHeight="1" ht="11.25">
      <c r="A207" s="1850" t="s">
        <v>2252</v>
      </c>
      <c r="B207" s="1850" t="s">
        <v>16</v>
      </c>
      <c r="C207" s="1850" t="s">
        <v>2385</v>
      </c>
      <c r="D207" s="1850" t="s">
        <v>2386</v>
      </c>
      <c r="E207" s="1850" t="s">
        <v>2387</v>
      </c>
      <c r="F207" s="1850" t="s">
        <v>2286</v>
      </c>
      <c r="G207" s="1850" t="s">
        <v>28</v>
      </c>
      <c r="H207" s="1850" t="s">
        <v>28</v>
      </c>
      <c r="I207" s="1850" t="s">
        <v>857</v>
      </c>
    </row>
    <row customHeight="1" ht="11.25">
      <c r="A208" s="1850" t="s">
        <v>2252</v>
      </c>
      <c r="B208" s="1850" t="s">
        <v>16</v>
      </c>
      <c r="C208" s="1850" t="s">
        <v>2396</v>
      </c>
      <c r="D208" s="1850" t="s">
        <v>2397</v>
      </c>
      <c r="E208" s="1850" t="s">
        <v>2398</v>
      </c>
      <c r="F208" s="1850" t="s">
        <v>2365</v>
      </c>
      <c r="G208" s="1850" t="s">
        <v>28</v>
      </c>
      <c r="H208" s="1850" t="s">
        <v>28</v>
      </c>
      <c r="I208" s="1850" t="s">
        <v>857</v>
      </c>
    </row>
    <row customHeight="1" ht="11.25">
      <c r="A209" s="1850" t="s">
        <v>2252</v>
      </c>
      <c r="B209" s="1850" t="s">
        <v>16</v>
      </c>
      <c r="C209" s="1850" t="s">
        <v>2402</v>
      </c>
      <c r="D209" s="1850" t="s">
        <v>2403</v>
      </c>
      <c r="E209" s="1850" t="s">
        <v>2404</v>
      </c>
      <c r="F209" s="1850" t="s">
        <v>2369</v>
      </c>
      <c r="G209" s="1850" t="s">
        <v>28</v>
      </c>
      <c r="H209" s="1850" t="s">
        <v>28</v>
      </c>
      <c r="I209" s="1850" t="s">
        <v>857</v>
      </c>
    </row>
    <row customHeight="1" ht="11.25">
      <c r="A210" s="1850" t="s">
        <v>2252</v>
      </c>
      <c r="B210" s="1850" t="s">
        <v>16</v>
      </c>
      <c r="C210" s="1850" t="s">
        <v>2408</v>
      </c>
      <c r="D210" s="1850" t="s">
        <v>2409</v>
      </c>
      <c r="E210" s="1850" t="s">
        <v>2410</v>
      </c>
      <c r="F210" s="1850" t="s">
        <v>2325</v>
      </c>
      <c r="G210" s="1850" t="s">
        <v>28</v>
      </c>
      <c r="H210" s="1850" t="s">
        <v>28</v>
      </c>
      <c r="I210" s="1850" t="s">
        <v>857</v>
      </c>
    </row>
    <row customHeight="1" ht="11.25">
      <c r="A211" s="1850" t="s">
        <v>2252</v>
      </c>
      <c r="B211" s="1850" t="s">
        <v>16</v>
      </c>
      <c r="C211" s="1850" t="s">
        <v>2712</v>
      </c>
      <c r="D211" s="1850" t="s">
        <v>2713</v>
      </c>
      <c r="E211" s="1850" t="s">
        <v>2714</v>
      </c>
      <c r="F211" s="1850" t="s">
        <v>2365</v>
      </c>
      <c r="G211" s="1850" t="s">
        <v>28</v>
      </c>
      <c r="H211" s="1850" t="s">
        <v>28</v>
      </c>
      <c r="I211" s="1850" t="s">
        <v>857</v>
      </c>
    </row>
    <row customHeight="1" ht="11.25">
      <c r="A212" s="1850" t="s">
        <v>2252</v>
      </c>
      <c r="B212" s="1850" t="s">
        <v>16</v>
      </c>
      <c r="C212" s="1850" t="s">
        <v>2411</v>
      </c>
      <c r="D212" s="1850" t="s">
        <v>2412</v>
      </c>
      <c r="E212" s="1850" t="s">
        <v>2413</v>
      </c>
      <c r="F212" s="1850" t="s">
        <v>2278</v>
      </c>
      <c r="G212" s="1850" t="s">
        <v>28</v>
      </c>
      <c r="H212" s="1850" t="s">
        <v>28</v>
      </c>
      <c r="I212" s="1850" t="s">
        <v>857</v>
      </c>
    </row>
    <row customHeight="1" ht="11.25">
      <c r="A213" s="1850" t="s">
        <v>2252</v>
      </c>
      <c r="B213" s="1850" t="s">
        <v>16</v>
      </c>
      <c r="C213" s="1850" t="s">
        <v>2715</v>
      </c>
      <c r="D213" s="1850" t="s">
        <v>2716</v>
      </c>
      <c r="E213" s="1850" t="s">
        <v>2717</v>
      </c>
      <c r="F213" s="1850" t="s">
        <v>2310</v>
      </c>
      <c r="G213" s="1850" t="s">
        <v>2718</v>
      </c>
      <c r="H213" s="1850" t="s">
        <v>28</v>
      </c>
      <c r="I213" s="1850" t="s">
        <v>857</v>
      </c>
    </row>
    <row customHeight="1" ht="11.25">
      <c r="A214" s="1850" t="s">
        <v>2252</v>
      </c>
      <c r="B214" s="1850" t="s">
        <v>16</v>
      </c>
      <c r="C214" s="1850" t="s">
        <v>2417</v>
      </c>
      <c r="D214" s="1850" t="s">
        <v>2418</v>
      </c>
      <c r="E214" s="1850" t="s">
        <v>2419</v>
      </c>
      <c r="F214" s="1850" t="s">
        <v>2369</v>
      </c>
      <c r="G214" s="1850" t="s">
        <v>28</v>
      </c>
      <c r="H214" s="1850" t="s">
        <v>28</v>
      </c>
      <c r="I214" s="1850" t="s">
        <v>857</v>
      </c>
    </row>
    <row customHeight="1" ht="11.25">
      <c r="A215" s="1850" t="s">
        <v>2252</v>
      </c>
      <c r="B215" s="1850" t="s">
        <v>16</v>
      </c>
      <c r="C215" s="1850" t="s">
        <v>2719</v>
      </c>
      <c r="D215" s="1850" t="s">
        <v>2720</v>
      </c>
      <c r="E215" s="1850" t="s">
        <v>2721</v>
      </c>
      <c r="F215" s="1850" t="s">
        <v>2358</v>
      </c>
      <c r="G215" s="1850" t="s">
        <v>28</v>
      </c>
      <c r="H215" s="1850" t="s">
        <v>28</v>
      </c>
      <c r="I215" s="1850" t="s">
        <v>857</v>
      </c>
    </row>
    <row customHeight="1" ht="11.25">
      <c r="A216" s="1850" t="s">
        <v>2252</v>
      </c>
      <c r="B216" s="1850" t="s">
        <v>16</v>
      </c>
      <c r="C216" s="1850" t="s">
        <v>2722</v>
      </c>
      <c r="D216" s="1850" t="s">
        <v>2723</v>
      </c>
      <c r="E216" s="1850" t="s">
        <v>2724</v>
      </c>
      <c r="F216" s="1850" t="s">
        <v>2282</v>
      </c>
      <c r="G216" s="1850" t="s">
        <v>28</v>
      </c>
      <c r="H216" s="1850" t="s">
        <v>28</v>
      </c>
      <c r="I216" s="1850" t="s">
        <v>857</v>
      </c>
    </row>
    <row customHeight="1" ht="11.25">
      <c r="A217" s="1850" t="s">
        <v>2252</v>
      </c>
      <c r="B217" s="1850" t="s">
        <v>16</v>
      </c>
      <c r="C217" s="1850" t="s">
        <v>2448</v>
      </c>
      <c r="D217" s="1850" t="s">
        <v>2449</v>
      </c>
      <c r="E217" s="1850" t="s">
        <v>2450</v>
      </c>
      <c r="F217" s="1850" t="s">
        <v>2451</v>
      </c>
      <c r="G217" s="1850" t="s">
        <v>2452</v>
      </c>
      <c r="H217" s="1850" t="s">
        <v>28</v>
      </c>
      <c r="I217" s="1850" t="s">
        <v>857</v>
      </c>
    </row>
    <row customHeight="1" ht="11.25">
      <c r="A218" s="1850" t="s">
        <v>2252</v>
      </c>
      <c r="B218" s="1850" t="s">
        <v>16</v>
      </c>
      <c r="C218" s="1850" t="s">
        <v>2725</v>
      </c>
      <c r="D218" s="1850" t="s">
        <v>2726</v>
      </c>
      <c r="E218" s="1850" t="s">
        <v>2727</v>
      </c>
      <c r="F218" s="1850" t="s">
        <v>2310</v>
      </c>
      <c r="G218" s="1850" t="s">
        <v>2728</v>
      </c>
      <c r="H218" s="1850" t="s">
        <v>28</v>
      </c>
      <c r="I218" s="1850" t="s">
        <v>857</v>
      </c>
    </row>
    <row customHeight="1" ht="11.25">
      <c r="A219" s="1850" t="s">
        <v>2252</v>
      </c>
      <c r="B219" s="1850" t="s">
        <v>16</v>
      </c>
      <c r="C219" s="1850" t="s">
        <v>2729</v>
      </c>
      <c r="D219" s="1850" t="s">
        <v>2730</v>
      </c>
      <c r="E219" s="1850" t="s">
        <v>2731</v>
      </c>
      <c r="F219" s="1850" t="s">
        <v>2332</v>
      </c>
      <c r="G219" s="1850" t="s">
        <v>2732</v>
      </c>
      <c r="H219" s="1850" t="s">
        <v>28</v>
      </c>
      <c r="I219" s="1850" t="s">
        <v>857</v>
      </c>
    </row>
    <row customHeight="1" ht="11.25">
      <c r="A220" s="1850" t="s">
        <v>2252</v>
      </c>
      <c r="B220" s="1850" t="s">
        <v>16</v>
      </c>
      <c r="C220" s="1850" t="s">
        <v>2461</v>
      </c>
      <c r="D220" s="1850" t="s">
        <v>2462</v>
      </c>
      <c r="E220" s="1850" t="s">
        <v>2463</v>
      </c>
      <c r="F220" s="1850" t="s">
        <v>2369</v>
      </c>
      <c r="G220" s="1850" t="s">
        <v>2464</v>
      </c>
      <c r="H220" s="1850" t="s">
        <v>28</v>
      </c>
      <c r="I220" s="1850" t="s">
        <v>857</v>
      </c>
    </row>
    <row customHeight="1" ht="11.25">
      <c r="A221" s="1850" t="s">
        <v>2252</v>
      </c>
      <c r="B221" s="1850" t="s">
        <v>16</v>
      </c>
      <c r="C221" s="1850" t="s">
        <v>2733</v>
      </c>
      <c r="D221" s="1850" t="s">
        <v>2734</v>
      </c>
      <c r="E221" s="1850" t="s">
        <v>2735</v>
      </c>
      <c r="F221" s="1850" t="s">
        <v>2332</v>
      </c>
      <c r="G221" s="1850" t="s">
        <v>28</v>
      </c>
      <c r="H221" s="1850" t="s">
        <v>28</v>
      </c>
      <c r="I221" s="1850" t="s">
        <v>857</v>
      </c>
    </row>
    <row customHeight="1" ht="11.25">
      <c r="A222" s="1850" t="s">
        <v>2252</v>
      </c>
      <c r="B222" s="1850" t="s">
        <v>16</v>
      </c>
      <c r="C222" s="1850" t="s">
        <v>2736</v>
      </c>
      <c r="D222" s="1850" t="s">
        <v>2737</v>
      </c>
      <c r="E222" s="1850" t="s">
        <v>2738</v>
      </c>
      <c r="F222" s="1850" t="s">
        <v>2739</v>
      </c>
      <c r="G222" s="1850" t="s">
        <v>28</v>
      </c>
      <c r="H222" s="1850" t="s">
        <v>28</v>
      </c>
      <c r="I222" s="1850" t="s">
        <v>857</v>
      </c>
    </row>
    <row customHeight="1" ht="11.25">
      <c r="A223" s="1850" t="s">
        <v>2252</v>
      </c>
      <c r="B223" s="1850" t="s">
        <v>16</v>
      </c>
      <c r="C223" s="1850" t="s">
        <v>2498</v>
      </c>
      <c r="D223" s="1850" t="s">
        <v>2499</v>
      </c>
      <c r="E223" s="1850" t="s">
        <v>2500</v>
      </c>
      <c r="F223" s="1850" t="s">
        <v>2501</v>
      </c>
      <c r="G223" s="1850" t="s">
        <v>28</v>
      </c>
      <c r="H223" s="1850" t="s">
        <v>28</v>
      </c>
      <c r="I223" s="1850" t="s">
        <v>857</v>
      </c>
    </row>
    <row customHeight="1" ht="11.25">
      <c r="A224" s="1850" t="s">
        <v>2252</v>
      </c>
      <c r="B224" s="1850" t="s">
        <v>16</v>
      </c>
      <c r="C224" s="1850" t="s">
        <v>2740</v>
      </c>
      <c r="D224" s="1850" t="s">
        <v>2741</v>
      </c>
      <c r="E224" s="1850" t="s">
        <v>2742</v>
      </c>
      <c r="F224" s="1850" t="s">
        <v>2270</v>
      </c>
      <c r="G224" s="1850" t="s">
        <v>28</v>
      </c>
      <c r="H224" s="1850" t="s">
        <v>28</v>
      </c>
      <c r="I224" s="1850" t="s">
        <v>857</v>
      </c>
    </row>
    <row customHeight="1" ht="11.25">
      <c r="A225" s="1850" t="s">
        <v>2252</v>
      </c>
      <c r="B225" s="1850" t="s">
        <v>16</v>
      </c>
      <c r="C225" s="1850" t="s">
        <v>2743</v>
      </c>
      <c r="D225" s="1850" t="s">
        <v>2744</v>
      </c>
      <c r="E225" s="1850" t="s">
        <v>2745</v>
      </c>
      <c r="F225" s="1850" t="s">
        <v>2310</v>
      </c>
      <c r="G225" s="1850" t="s">
        <v>2746</v>
      </c>
      <c r="H225" s="1850" t="s">
        <v>28</v>
      </c>
      <c r="I225" s="1850" t="s">
        <v>857</v>
      </c>
    </row>
    <row customHeight="1" ht="11.25">
      <c r="A226" s="1850" t="s">
        <v>2252</v>
      </c>
      <c r="B226" s="1850" t="s">
        <v>16</v>
      </c>
      <c r="C226" s="1850" t="s">
        <v>2747</v>
      </c>
      <c r="D226" s="1850" t="s">
        <v>2748</v>
      </c>
      <c r="E226" s="1850" t="s">
        <v>2749</v>
      </c>
      <c r="F226" s="1850" t="s">
        <v>2274</v>
      </c>
      <c r="G226" s="1850" t="s">
        <v>28</v>
      </c>
      <c r="H226" s="1850" t="s">
        <v>28</v>
      </c>
      <c r="I226" s="1850" t="s">
        <v>857</v>
      </c>
    </row>
    <row customHeight="1" ht="11.25">
      <c r="A227" s="1850" t="s">
        <v>2252</v>
      </c>
      <c r="B227" s="1850" t="s">
        <v>16</v>
      </c>
      <c r="C227" s="1850" t="s">
        <v>2529</v>
      </c>
      <c r="D227" s="1850" t="s">
        <v>2530</v>
      </c>
      <c r="E227" s="1850" t="s">
        <v>2531</v>
      </c>
      <c r="F227" s="1850" t="s">
        <v>2365</v>
      </c>
      <c r="G227" s="1850" t="s">
        <v>28</v>
      </c>
      <c r="H227" s="1850" t="s">
        <v>28</v>
      </c>
      <c r="I227" s="1850" t="s">
        <v>857</v>
      </c>
    </row>
    <row customHeight="1" ht="11.25">
      <c r="A228" s="1850" t="s">
        <v>2252</v>
      </c>
      <c r="B228" s="1850" t="s">
        <v>16</v>
      </c>
      <c r="C228" s="1850" t="s">
        <v>2750</v>
      </c>
      <c r="D228" s="1850" t="s">
        <v>2751</v>
      </c>
      <c r="E228" s="1850" t="s">
        <v>2752</v>
      </c>
      <c r="F228" s="1850" t="s">
        <v>2282</v>
      </c>
      <c r="G228" s="1850" t="s">
        <v>28</v>
      </c>
      <c r="H228" s="1850" t="s">
        <v>28</v>
      </c>
      <c r="I228" s="1850" t="s">
        <v>857</v>
      </c>
    </row>
    <row customHeight="1" ht="11.25">
      <c r="A229" s="1850" t="s">
        <v>2252</v>
      </c>
      <c r="B229" s="1850" t="s">
        <v>16</v>
      </c>
      <c r="C229" s="1850" t="s">
        <v>2551</v>
      </c>
      <c r="D229" s="1850" t="s">
        <v>2552</v>
      </c>
      <c r="E229" s="1850" t="s">
        <v>2553</v>
      </c>
      <c r="F229" s="1850" t="s">
        <v>2369</v>
      </c>
      <c r="G229" s="1850" t="s">
        <v>2554</v>
      </c>
      <c r="H229" s="1850" t="s">
        <v>28</v>
      </c>
      <c r="I229" s="1850" t="s">
        <v>857</v>
      </c>
    </row>
    <row customHeight="1" ht="11.25">
      <c r="A230" s="1850" t="s">
        <v>2252</v>
      </c>
      <c r="B230" s="1850" t="s">
        <v>16</v>
      </c>
      <c r="C230" s="1850" t="s">
        <v>2753</v>
      </c>
      <c r="D230" s="1850" t="s">
        <v>2754</v>
      </c>
      <c r="E230" s="1850" t="s">
        <v>2755</v>
      </c>
      <c r="F230" s="1850" t="s">
        <v>2756</v>
      </c>
      <c r="G230" s="1850" t="s">
        <v>28</v>
      </c>
      <c r="H230" s="1850" t="s">
        <v>28</v>
      </c>
      <c r="I230" s="1850" t="s">
        <v>857</v>
      </c>
    </row>
    <row customHeight="1" ht="11.25">
      <c r="A231" s="1850" t="s">
        <v>2252</v>
      </c>
      <c r="B231" s="1850" t="s">
        <v>16</v>
      </c>
      <c r="C231" s="1850" t="s">
        <v>2757</v>
      </c>
      <c r="D231" s="1850" t="s">
        <v>2758</v>
      </c>
      <c r="E231" s="1850" t="s">
        <v>2759</v>
      </c>
      <c r="F231" s="1850" t="s">
        <v>2282</v>
      </c>
      <c r="G231" s="1850" t="s">
        <v>2760</v>
      </c>
      <c r="H231" s="1850" t="s">
        <v>28</v>
      </c>
      <c r="I231" s="1850" t="s">
        <v>857</v>
      </c>
    </row>
    <row customHeight="1" ht="11.25">
      <c r="A232" s="1850" t="s">
        <v>2252</v>
      </c>
      <c r="B232" s="1850" t="s">
        <v>16</v>
      </c>
      <c r="C232" s="1850" t="s">
        <v>2581</v>
      </c>
      <c r="D232" s="1850" t="s">
        <v>2582</v>
      </c>
      <c r="E232" s="1850" t="s">
        <v>2583</v>
      </c>
      <c r="F232" s="1850" t="s">
        <v>2314</v>
      </c>
      <c r="G232" s="1850" t="s">
        <v>28</v>
      </c>
      <c r="H232" s="1850" t="s">
        <v>28</v>
      </c>
      <c r="I232" s="1850" t="s">
        <v>857</v>
      </c>
    </row>
    <row customHeight="1" ht="11.25">
      <c r="A233" s="1850" t="s">
        <v>2252</v>
      </c>
      <c r="B233" s="1850" t="s">
        <v>16</v>
      </c>
      <c r="C233" s="1850" t="s">
        <v>2584</v>
      </c>
      <c r="D233" s="1850" t="s">
        <v>2585</v>
      </c>
      <c r="E233" s="1850" t="s">
        <v>2586</v>
      </c>
      <c r="F233" s="1850" t="s">
        <v>2282</v>
      </c>
      <c r="G233" s="1850" t="s">
        <v>2587</v>
      </c>
      <c r="H233" s="1850" t="s">
        <v>28</v>
      </c>
      <c r="I233" s="1850" t="s">
        <v>857</v>
      </c>
    </row>
    <row customHeight="1" ht="11.25">
      <c r="A234" s="1850" t="s">
        <v>2252</v>
      </c>
      <c r="B234" s="1850" t="s">
        <v>16</v>
      </c>
      <c r="C234" s="1850" t="s">
        <v>2761</v>
      </c>
      <c r="D234" s="1850" t="s">
        <v>2762</v>
      </c>
      <c r="E234" s="1850" t="s">
        <v>2763</v>
      </c>
      <c r="F234" s="1850" t="s">
        <v>2369</v>
      </c>
      <c r="G234" s="1850" t="s">
        <v>28</v>
      </c>
      <c r="H234" s="1850" t="s">
        <v>28</v>
      </c>
      <c r="I234" s="1850" t="s">
        <v>857</v>
      </c>
    </row>
    <row customHeight="1" ht="11.25">
      <c r="A235" s="1850" t="s">
        <v>2252</v>
      </c>
      <c r="B235" s="1850" t="s">
        <v>16</v>
      </c>
      <c r="C235" s="1850" t="s">
        <v>2764</v>
      </c>
      <c r="D235" s="1850" t="s">
        <v>2765</v>
      </c>
      <c r="E235" s="1850" t="s">
        <v>2766</v>
      </c>
      <c r="F235" s="1850" t="s">
        <v>2314</v>
      </c>
      <c r="G235" s="1850" t="s">
        <v>2767</v>
      </c>
      <c r="H235" s="1850" t="s">
        <v>28</v>
      </c>
      <c r="I235" s="1850" t="s">
        <v>857</v>
      </c>
    </row>
    <row customHeight="1" ht="11.25">
      <c r="A236" s="1850" t="s">
        <v>2252</v>
      </c>
      <c r="B236" s="1850" t="s">
        <v>16</v>
      </c>
      <c r="C236" s="1850" t="s">
        <v>2768</v>
      </c>
      <c r="D236" s="1850" t="s">
        <v>2769</v>
      </c>
      <c r="E236" s="1850" t="s">
        <v>2770</v>
      </c>
      <c r="F236" s="1850" t="s">
        <v>2310</v>
      </c>
      <c r="G236" s="1850" t="s">
        <v>2771</v>
      </c>
      <c r="H236" s="1850" t="s">
        <v>28</v>
      </c>
      <c r="I236" s="1850" t="s">
        <v>857</v>
      </c>
    </row>
    <row customHeight="1" ht="11.25">
      <c r="A237" s="1850" t="s">
        <v>2252</v>
      </c>
      <c r="B237" s="1850" t="s">
        <v>16</v>
      </c>
      <c r="C237" s="1850" t="s">
        <v>2772</v>
      </c>
      <c r="D237" s="1850" t="s">
        <v>2773</v>
      </c>
      <c r="E237" s="1850" t="s">
        <v>2774</v>
      </c>
      <c r="F237" s="1850" t="s">
        <v>2310</v>
      </c>
      <c r="G237" s="1850" t="s">
        <v>2775</v>
      </c>
      <c r="H237" s="1850" t="s">
        <v>28</v>
      </c>
      <c r="I237" s="1850" t="s">
        <v>857</v>
      </c>
    </row>
    <row customHeight="1" ht="11.25">
      <c r="A238" s="1850" t="s">
        <v>2252</v>
      </c>
      <c r="B238" s="1850" t="s">
        <v>16</v>
      </c>
      <c r="C238" s="1850" t="s">
        <v>2611</v>
      </c>
      <c r="D238" s="1850" t="s">
        <v>2612</v>
      </c>
      <c r="E238" s="1850" t="s">
        <v>2613</v>
      </c>
      <c r="F238" s="1850" t="s">
        <v>2282</v>
      </c>
      <c r="G238" s="1850" t="s">
        <v>28</v>
      </c>
      <c r="H238" s="1850" t="s">
        <v>28</v>
      </c>
      <c r="I238" s="1850" t="s">
        <v>857</v>
      </c>
    </row>
    <row customHeight="1" ht="11.25">
      <c r="A239" s="1850" t="s">
        <v>2252</v>
      </c>
      <c r="B239" s="1850" t="s">
        <v>16</v>
      </c>
      <c r="C239" s="1850" t="s">
        <v>2776</v>
      </c>
      <c r="D239" s="1850" t="s">
        <v>2777</v>
      </c>
      <c r="E239" s="1850" t="s">
        <v>2778</v>
      </c>
      <c r="F239" s="1850" t="s">
        <v>2332</v>
      </c>
      <c r="G239" s="1850" t="s">
        <v>2779</v>
      </c>
      <c r="H239" s="1850" t="s">
        <v>28</v>
      </c>
      <c r="I239" s="1850" t="s">
        <v>857</v>
      </c>
    </row>
    <row customHeight="1" ht="11.25">
      <c r="A240" s="1850" t="s">
        <v>2252</v>
      </c>
      <c r="B240" s="1850" t="s">
        <v>16</v>
      </c>
      <c r="C240" s="1850" t="s">
        <v>2617</v>
      </c>
      <c r="D240" s="1850" t="s">
        <v>2618</v>
      </c>
      <c r="E240" s="1850" t="s">
        <v>2619</v>
      </c>
      <c r="F240" s="1850" t="s">
        <v>2290</v>
      </c>
      <c r="G240" s="1850" t="s">
        <v>28</v>
      </c>
      <c r="H240" s="1850" t="s">
        <v>28</v>
      </c>
      <c r="I240" s="1850" t="s">
        <v>857</v>
      </c>
    </row>
    <row customHeight="1" ht="11.25">
      <c r="A241" s="1850" t="s">
        <v>2252</v>
      </c>
      <c r="B241" s="1850" t="s">
        <v>16</v>
      </c>
      <c r="C241" s="1850" t="s">
        <v>2620</v>
      </c>
      <c r="D241" s="1850" t="s">
        <v>2618</v>
      </c>
      <c r="E241" s="1850" t="s">
        <v>2619</v>
      </c>
      <c r="F241" s="1850" t="s">
        <v>2369</v>
      </c>
      <c r="G241" s="1850" t="s">
        <v>2621</v>
      </c>
      <c r="H241" s="1850" t="s">
        <v>28</v>
      </c>
      <c r="I241" s="1850" t="s">
        <v>857</v>
      </c>
    </row>
    <row customHeight="1" ht="11.25">
      <c r="A242" s="1850" t="s">
        <v>2252</v>
      </c>
      <c r="B242" s="1850" t="s">
        <v>16</v>
      </c>
      <c r="C242" s="1850" t="s">
        <v>2780</v>
      </c>
      <c r="D242" s="1850" t="s">
        <v>2781</v>
      </c>
      <c r="E242" s="1850" t="s">
        <v>2782</v>
      </c>
      <c r="F242" s="1850" t="s">
        <v>2783</v>
      </c>
      <c r="G242" s="1850" t="s">
        <v>2784</v>
      </c>
      <c r="H242" s="1850" t="s">
        <v>28</v>
      </c>
      <c r="I242" s="1850" t="s">
        <v>857</v>
      </c>
    </row>
    <row customHeight="1" ht="11.25">
      <c r="A243" s="1850" t="s">
        <v>2252</v>
      </c>
      <c r="B243" s="1850" t="s">
        <v>16</v>
      </c>
      <c r="C243" s="1850" t="s">
        <v>2785</v>
      </c>
      <c r="D243" s="1850" t="s">
        <v>2786</v>
      </c>
      <c r="E243" s="1850" t="s">
        <v>2264</v>
      </c>
      <c r="F243" s="1850" t="s">
        <v>2787</v>
      </c>
      <c r="G243" s="1850" t="s">
        <v>28</v>
      </c>
      <c r="H243" s="1850" t="s">
        <v>28</v>
      </c>
      <c r="I243" s="1850" t="s">
        <v>857</v>
      </c>
    </row>
    <row customHeight="1" ht="11.25">
      <c r="A244" s="1850" t="s">
        <v>2252</v>
      </c>
      <c r="B244" s="1850" t="s">
        <v>16</v>
      </c>
      <c r="C244" s="1850" t="s">
        <v>2788</v>
      </c>
      <c r="D244" s="1850" t="s">
        <v>2789</v>
      </c>
      <c r="E244" s="1850" t="s">
        <v>2790</v>
      </c>
      <c r="F244" s="1850" t="s">
        <v>2791</v>
      </c>
      <c r="G244" s="1850" t="s">
        <v>28</v>
      </c>
      <c r="H244" s="1850" t="s">
        <v>28</v>
      </c>
      <c r="I244" s="1850" t="s">
        <v>857</v>
      </c>
    </row>
    <row customHeight="1" ht="11.25">
      <c r="A245" s="1850" t="s">
        <v>2252</v>
      </c>
      <c r="B245" s="1850" t="s">
        <v>16</v>
      </c>
      <c r="C245" s="1850" t="s">
        <v>2625</v>
      </c>
      <c r="D245" s="1850" t="s">
        <v>2626</v>
      </c>
      <c r="E245" s="1850" t="s">
        <v>2627</v>
      </c>
      <c r="F245" s="1850" t="s">
        <v>2278</v>
      </c>
      <c r="G245" s="1850" t="s">
        <v>28</v>
      </c>
      <c r="H245" s="1850" t="s">
        <v>28</v>
      </c>
      <c r="I245" s="1850" t="s">
        <v>857</v>
      </c>
    </row>
    <row customHeight="1" ht="11.25">
      <c r="A246" s="1850" t="s">
        <v>2252</v>
      </c>
      <c r="B246" s="1850" t="s">
        <v>16</v>
      </c>
      <c r="C246" s="1850" t="s">
        <v>2628</v>
      </c>
      <c r="D246" s="1850" t="s">
        <v>2629</v>
      </c>
      <c r="E246" s="1850" t="s">
        <v>2630</v>
      </c>
      <c r="F246" s="1850" t="s">
        <v>2278</v>
      </c>
      <c r="G246" s="1850" t="s">
        <v>28</v>
      </c>
      <c r="H246" s="1850" t="s">
        <v>28</v>
      </c>
      <c r="I246" s="1850" t="s">
        <v>857</v>
      </c>
    </row>
    <row customHeight="1" ht="11.25">
      <c r="A247" s="1850" t="s">
        <v>2252</v>
      </c>
      <c r="B247" s="1850" t="s">
        <v>16</v>
      </c>
      <c r="C247" s="1850" t="s">
        <v>2792</v>
      </c>
      <c r="D247" s="1850" t="s">
        <v>2793</v>
      </c>
      <c r="E247" s="1850" t="s">
        <v>2794</v>
      </c>
      <c r="F247" s="1850" t="s">
        <v>51</v>
      </c>
      <c r="G247" s="1850" t="s">
        <v>2795</v>
      </c>
      <c r="H247" s="1850" t="s">
        <v>28</v>
      </c>
      <c r="I247" s="1850" t="s">
        <v>857</v>
      </c>
    </row>
    <row customHeight="1" ht="11.25">
      <c r="A248" s="1850" t="s">
        <v>2252</v>
      </c>
      <c r="B248" s="1850" t="s">
        <v>16</v>
      </c>
      <c r="C248" s="1850" t="s">
        <v>2631</v>
      </c>
      <c r="D248" s="1850" t="s">
        <v>2632</v>
      </c>
      <c r="E248" s="1850" t="s">
        <v>2633</v>
      </c>
      <c r="F248" s="1850" t="s">
        <v>2325</v>
      </c>
      <c r="G248" s="1850" t="s">
        <v>28</v>
      </c>
      <c r="H248" s="1850" t="s">
        <v>28</v>
      </c>
      <c r="I248" s="1850" t="s">
        <v>857</v>
      </c>
    </row>
    <row customHeight="1" ht="11.25">
      <c r="A249" s="1850" t="s">
        <v>2252</v>
      </c>
      <c r="B249" s="1850" t="s">
        <v>16</v>
      </c>
      <c r="C249" s="1850" t="s">
        <v>2634</v>
      </c>
      <c r="D249" s="1850" t="s">
        <v>2632</v>
      </c>
      <c r="E249" s="1850" t="s">
        <v>2633</v>
      </c>
      <c r="F249" s="1850" t="s">
        <v>2635</v>
      </c>
      <c r="G249" s="1850" t="s">
        <v>28</v>
      </c>
      <c r="H249" s="1850" t="s">
        <v>28</v>
      </c>
      <c r="I249" s="1850" t="s">
        <v>857</v>
      </c>
    </row>
    <row customHeight="1" ht="11.25">
      <c r="A250" s="1850" t="s">
        <v>2252</v>
      </c>
      <c r="B250" s="1850" t="s">
        <v>16</v>
      </c>
      <c r="C250" s="1850" t="s">
        <v>2636</v>
      </c>
      <c r="D250" s="1850" t="s">
        <v>2637</v>
      </c>
      <c r="E250" s="1850" t="s">
        <v>2638</v>
      </c>
      <c r="F250" s="1850" t="s">
        <v>2639</v>
      </c>
      <c r="G250" s="1850" t="s">
        <v>28</v>
      </c>
      <c r="H250" s="1850" t="s">
        <v>28</v>
      </c>
      <c r="I250" s="1850" t="s">
        <v>857</v>
      </c>
    </row>
    <row customHeight="1" ht="11.25">
      <c r="A251" s="1850" t="s">
        <v>2252</v>
      </c>
      <c r="B251" s="1850" t="s">
        <v>16</v>
      </c>
      <c r="C251" s="1850" t="s">
        <v>2640</v>
      </c>
      <c r="D251" s="1850" t="s">
        <v>2641</v>
      </c>
      <c r="E251" s="1850" t="s">
        <v>2642</v>
      </c>
      <c r="F251" s="1850" t="s">
        <v>51</v>
      </c>
      <c r="G251" s="1850" t="s">
        <v>28</v>
      </c>
      <c r="H251" s="1850" t="s">
        <v>28</v>
      </c>
      <c r="I251" s="1850" t="s">
        <v>857</v>
      </c>
    </row>
    <row customHeight="1" ht="11.25">
      <c r="A252" s="1850" t="s">
        <v>2252</v>
      </c>
      <c r="B252" s="1850" t="s">
        <v>16</v>
      </c>
      <c r="C252" s="1850" t="s">
        <v>2796</v>
      </c>
      <c r="D252" s="1850" t="s">
        <v>2797</v>
      </c>
      <c r="E252" s="1850" t="s">
        <v>2798</v>
      </c>
      <c r="F252" s="1850" t="s">
        <v>2290</v>
      </c>
      <c r="G252" s="1850" t="s">
        <v>28</v>
      </c>
      <c r="H252" s="1850" t="s">
        <v>28</v>
      </c>
      <c r="I252" s="1850" t="s">
        <v>857</v>
      </c>
    </row>
    <row customHeight="1" ht="11.25">
      <c r="A253" s="1850" t="s">
        <v>2252</v>
      </c>
      <c r="B253" s="1850" t="s">
        <v>16</v>
      </c>
      <c r="C253" s="1850" t="s">
        <v>2799</v>
      </c>
      <c r="D253" s="1850" t="s">
        <v>2800</v>
      </c>
      <c r="E253" s="1850" t="s">
        <v>2801</v>
      </c>
      <c r="F253" s="1850" t="s">
        <v>2365</v>
      </c>
      <c r="G253" s="1850" t="s">
        <v>28</v>
      </c>
      <c r="H253" s="1850" t="s">
        <v>28</v>
      </c>
      <c r="I253" s="1850" t="s">
        <v>857</v>
      </c>
    </row>
    <row customHeight="1" ht="11.25">
      <c r="A254" s="1850" t="s">
        <v>2252</v>
      </c>
      <c r="B254" s="1850" t="s">
        <v>16</v>
      </c>
      <c r="C254" s="1850" t="s">
        <v>2802</v>
      </c>
      <c r="D254" s="1850" t="s">
        <v>2803</v>
      </c>
      <c r="E254" s="1850" t="s">
        <v>2804</v>
      </c>
      <c r="F254" s="1850" t="s">
        <v>2270</v>
      </c>
      <c r="G254" s="1850" t="s">
        <v>28</v>
      </c>
      <c r="H254" s="1850" t="s">
        <v>28</v>
      </c>
      <c r="I254" s="1850" t="s">
        <v>857</v>
      </c>
    </row>
    <row customHeight="1" ht="11.25">
      <c r="A255" s="1850" t="s">
        <v>2252</v>
      </c>
      <c r="B255" s="1850" t="s">
        <v>16</v>
      </c>
      <c r="C255" s="1850" t="s">
        <v>2643</v>
      </c>
      <c r="D255" s="1850" t="s">
        <v>2644</v>
      </c>
      <c r="E255" s="1850" t="s">
        <v>2645</v>
      </c>
      <c r="F255" s="1850" t="s">
        <v>2646</v>
      </c>
      <c r="G255" s="1850" t="s">
        <v>28</v>
      </c>
      <c r="H255" s="1850" t="s">
        <v>28</v>
      </c>
      <c r="I255" s="1850" t="s">
        <v>857</v>
      </c>
    </row>
    <row customHeight="1" ht="11.25">
      <c r="A256" s="1850" t="s">
        <v>2252</v>
      </c>
      <c r="B256" s="1850" t="s">
        <v>16</v>
      </c>
      <c r="C256" s="1850" t="s">
        <v>2647</v>
      </c>
      <c r="D256" s="1850" t="s">
        <v>2648</v>
      </c>
      <c r="E256" s="1850" t="s">
        <v>2649</v>
      </c>
      <c r="F256" s="1850" t="s">
        <v>2650</v>
      </c>
      <c r="G256" s="1850" t="s">
        <v>28</v>
      </c>
      <c r="H256" s="1850" t="s">
        <v>28</v>
      </c>
      <c r="I256" s="1850" t="s">
        <v>857</v>
      </c>
    </row>
    <row customHeight="1" ht="11.25">
      <c r="A257" s="1850" t="s">
        <v>2252</v>
      </c>
      <c r="B257" s="1850" t="s">
        <v>16</v>
      </c>
      <c r="C257" s="1850" t="s">
        <v>2805</v>
      </c>
      <c r="D257" s="1850" t="s">
        <v>2806</v>
      </c>
      <c r="E257" s="1850" t="s">
        <v>2807</v>
      </c>
      <c r="F257" s="1850" t="s">
        <v>2282</v>
      </c>
      <c r="G257" s="1850" t="s">
        <v>28</v>
      </c>
      <c r="H257" s="1850" t="s">
        <v>28</v>
      </c>
      <c r="I257" s="1850" t="s">
        <v>857</v>
      </c>
    </row>
    <row customHeight="1" ht="11.25">
      <c r="A258" s="1850" t="s">
        <v>2252</v>
      </c>
      <c r="B258" s="1850" t="s">
        <v>16</v>
      </c>
      <c r="C258" s="1850" t="s">
        <v>2654</v>
      </c>
      <c r="D258" s="1850" t="s">
        <v>2655</v>
      </c>
      <c r="E258" s="1850" t="s">
        <v>2656</v>
      </c>
      <c r="F258" s="1850" t="s">
        <v>2657</v>
      </c>
      <c r="G258" s="1850" t="s">
        <v>2658</v>
      </c>
      <c r="H258" s="1850" t="s">
        <v>28</v>
      </c>
      <c r="I258" s="1850" t="s">
        <v>857</v>
      </c>
    </row>
    <row customHeight="1" ht="11.25">
      <c r="A259" s="1850" t="s">
        <v>2252</v>
      </c>
      <c r="B259" s="1850" t="s">
        <v>16</v>
      </c>
      <c r="C259" s="1850" t="s">
        <v>2669</v>
      </c>
      <c r="D259" s="1850" t="s">
        <v>2670</v>
      </c>
      <c r="E259" s="1850" t="s">
        <v>2638</v>
      </c>
      <c r="F259" s="1850" t="s">
        <v>2671</v>
      </c>
      <c r="G259" s="1850" t="s">
        <v>2672</v>
      </c>
      <c r="H259" s="1850" t="s">
        <v>28</v>
      </c>
      <c r="I259" s="1850" t="s">
        <v>857</v>
      </c>
    </row>
    <row customHeight="1" ht="11.25">
      <c r="A260" s="1850" t="s">
        <v>2252</v>
      </c>
      <c r="B260" s="1850" t="s">
        <v>16</v>
      </c>
      <c r="C260" s="1850" t="s">
        <v>2673</v>
      </c>
      <c r="D260" s="1850" t="s">
        <v>2674</v>
      </c>
      <c r="E260" s="1850" t="s">
        <v>2675</v>
      </c>
      <c r="F260" s="1850" t="s">
        <v>2676</v>
      </c>
      <c r="G260" s="1850" t="s">
        <v>28</v>
      </c>
      <c r="H260" s="1850" t="s">
        <v>28</v>
      </c>
      <c r="I260" s="1850" t="s">
        <v>857</v>
      </c>
    </row>
    <row customHeight="1" ht="11.25">
      <c r="A261" s="1850" t="s">
        <v>2252</v>
      </c>
      <c r="B261" s="1850" t="s">
        <v>16</v>
      </c>
      <c r="C261" s="1850" t="s">
        <v>2677</v>
      </c>
      <c r="D261" s="1850" t="s">
        <v>2678</v>
      </c>
      <c r="E261" s="1850" t="s">
        <v>2679</v>
      </c>
      <c r="F261" s="1850" t="s">
        <v>2680</v>
      </c>
      <c r="G261" s="1850" t="s">
        <v>28</v>
      </c>
      <c r="H261" s="1850" t="s">
        <v>28</v>
      </c>
      <c r="I261" s="1850" t="s">
        <v>857</v>
      </c>
    </row>
    <row customHeight="1" ht="11.25">
      <c r="A262" s="1850" t="s">
        <v>2252</v>
      </c>
      <c r="B262" s="1850" t="s">
        <v>16</v>
      </c>
      <c r="C262" s="1850" t="s">
        <v>2257</v>
      </c>
      <c r="D262" s="1850" t="s">
        <v>2258</v>
      </c>
      <c r="E262" s="1850" t="s">
        <v>2259</v>
      </c>
      <c r="F262" s="1850" t="s">
        <v>2260</v>
      </c>
      <c r="G262" s="1850" t="s">
        <v>2261</v>
      </c>
      <c r="H262" s="1850" t="s">
        <v>28</v>
      </c>
      <c r="I262" s="1850" t="s">
        <v>910</v>
      </c>
    </row>
    <row customHeight="1" ht="11.25">
      <c r="A263" s="1850" t="s">
        <v>2252</v>
      </c>
      <c r="B263" s="1850" t="s">
        <v>16</v>
      </c>
      <c r="C263" s="1850" t="s">
        <v>2262</v>
      </c>
      <c r="D263" s="1850" t="s">
        <v>2263</v>
      </c>
      <c r="E263" s="1850" t="s">
        <v>2264</v>
      </c>
      <c r="F263" s="1850" t="s">
        <v>2265</v>
      </c>
      <c r="G263" s="1850" t="s">
        <v>2266</v>
      </c>
      <c r="H263" s="1850" t="s">
        <v>28</v>
      </c>
      <c r="I263" s="1850" t="s">
        <v>910</v>
      </c>
    </row>
    <row customHeight="1" ht="11.25">
      <c r="A264" s="1850" t="s">
        <v>2252</v>
      </c>
      <c r="B264" s="1850" t="s">
        <v>16</v>
      </c>
      <c r="C264" s="1850" t="s">
        <v>2271</v>
      </c>
      <c r="D264" s="1850" t="s">
        <v>2272</v>
      </c>
      <c r="E264" s="1850" t="s">
        <v>2273</v>
      </c>
      <c r="F264" s="1850" t="s">
        <v>2274</v>
      </c>
      <c r="G264" s="1850" t="s">
        <v>28</v>
      </c>
      <c r="H264" s="1850" t="s">
        <v>28</v>
      </c>
      <c r="I264" s="1850" t="s">
        <v>910</v>
      </c>
    </row>
    <row customHeight="1" ht="11.25">
      <c r="A265" s="1850" t="s">
        <v>2252</v>
      </c>
      <c r="B265" s="1850" t="s">
        <v>16</v>
      </c>
      <c r="C265" s="1850" t="s">
        <v>2275</v>
      </c>
      <c r="D265" s="1850" t="s">
        <v>2276</v>
      </c>
      <c r="E265" s="1850" t="s">
        <v>2277</v>
      </c>
      <c r="F265" s="1850" t="s">
        <v>2278</v>
      </c>
      <c r="G265" s="1850" t="s">
        <v>28</v>
      </c>
      <c r="H265" s="1850" t="s">
        <v>28</v>
      </c>
      <c r="I265" s="1850" t="s">
        <v>910</v>
      </c>
    </row>
    <row customHeight="1" ht="11.25">
      <c r="A266" s="1850" t="s">
        <v>2252</v>
      </c>
      <c r="B266" s="1850" t="s">
        <v>16</v>
      </c>
      <c r="C266" s="1850" t="s">
        <v>2690</v>
      </c>
      <c r="D266" s="1850" t="s">
        <v>2691</v>
      </c>
      <c r="E266" s="1850" t="s">
        <v>2692</v>
      </c>
      <c r="F266" s="1850" t="s">
        <v>51</v>
      </c>
      <c r="G266" s="1850" t="s">
        <v>28</v>
      </c>
      <c r="H266" s="1850" t="s">
        <v>28</v>
      </c>
      <c r="I266" s="1850" t="s">
        <v>910</v>
      </c>
    </row>
    <row customHeight="1" ht="11.25">
      <c r="A267" s="1850" t="s">
        <v>2252</v>
      </c>
      <c r="B267" s="1850" t="s">
        <v>16</v>
      </c>
      <c r="C267" s="1850" t="s">
        <v>2283</v>
      </c>
      <c r="D267" s="1850" t="s">
        <v>2284</v>
      </c>
      <c r="E267" s="1850" t="s">
        <v>2285</v>
      </c>
      <c r="F267" s="1850" t="s">
        <v>2286</v>
      </c>
      <c r="G267" s="1850" t="s">
        <v>28</v>
      </c>
      <c r="H267" s="1850" t="s">
        <v>28</v>
      </c>
      <c r="I267" s="1850" t="s">
        <v>910</v>
      </c>
    </row>
    <row customHeight="1" ht="11.25">
      <c r="A268" s="1850" t="s">
        <v>2252</v>
      </c>
      <c r="B268" s="1850" t="s">
        <v>16</v>
      </c>
      <c r="C268" s="1850" t="s">
        <v>2291</v>
      </c>
      <c r="D268" s="1850" t="s">
        <v>2292</v>
      </c>
      <c r="E268" s="1850" t="s">
        <v>2293</v>
      </c>
      <c r="F268" s="1850" t="s">
        <v>2294</v>
      </c>
      <c r="G268" s="1850" t="s">
        <v>28</v>
      </c>
      <c r="H268" s="1850" t="s">
        <v>28</v>
      </c>
      <c r="I268" s="1850" t="s">
        <v>910</v>
      </c>
    </row>
    <row customHeight="1" ht="11.25">
      <c r="A269" s="1850" t="s">
        <v>2252</v>
      </c>
      <c r="B269" s="1850" t="s">
        <v>16</v>
      </c>
      <c r="C269" s="1850" t="s">
        <v>2299</v>
      </c>
      <c r="D269" s="1850" t="s">
        <v>2300</v>
      </c>
      <c r="E269" s="1850" t="s">
        <v>2301</v>
      </c>
      <c r="F269" s="1850" t="s">
        <v>2270</v>
      </c>
      <c r="G269" s="1850" t="s">
        <v>28</v>
      </c>
      <c r="H269" s="1850" t="s">
        <v>28</v>
      </c>
      <c r="I269" s="1850" t="s">
        <v>910</v>
      </c>
    </row>
    <row customHeight="1" ht="11.25">
      <c r="A270" s="1850" t="s">
        <v>2252</v>
      </c>
      <c r="B270" s="1850" t="s">
        <v>16</v>
      </c>
      <c r="C270" s="1850" t="s">
        <v>2693</v>
      </c>
      <c r="D270" s="1850" t="s">
        <v>2694</v>
      </c>
      <c r="E270" s="1850" t="s">
        <v>2695</v>
      </c>
      <c r="F270" s="1850" t="s">
        <v>2365</v>
      </c>
      <c r="G270" s="1850" t="s">
        <v>28</v>
      </c>
      <c r="H270" s="1850" t="s">
        <v>28</v>
      </c>
      <c r="I270" s="1850" t="s">
        <v>910</v>
      </c>
    </row>
    <row customHeight="1" ht="11.25">
      <c r="A271" s="1850" t="s">
        <v>2252</v>
      </c>
      <c r="B271" s="1850" t="s">
        <v>16</v>
      </c>
      <c r="C271" s="1850" t="s">
        <v>2808</v>
      </c>
      <c r="D271" s="1850" t="s">
        <v>2809</v>
      </c>
      <c r="E271" s="1850" t="s">
        <v>2810</v>
      </c>
      <c r="F271" s="1850" t="s">
        <v>2310</v>
      </c>
      <c r="G271" s="1850" t="s">
        <v>28</v>
      </c>
      <c r="H271" s="1850" t="s">
        <v>28</v>
      </c>
      <c r="I271" s="1850" t="s">
        <v>910</v>
      </c>
    </row>
    <row customHeight="1" ht="11.25">
      <c r="A272" s="1850" t="s">
        <v>2252</v>
      </c>
      <c r="B272" s="1850" t="s">
        <v>16</v>
      </c>
      <c r="C272" s="1850" t="s">
        <v>2318</v>
      </c>
      <c r="D272" s="1850" t="s">
        <v>2319</v>
      </c>
      <c r="E272" s="1850" t="s">
        <v>2320</v>
      </c>
      <c r="F272" s="1850" t="s">
        <v>2290</v>
      </c>
      <c r="G272" s="1850" t="s">
        <v>2321</v>
      </c>
      <c r="H272" s="1850" t="s">
        <v>28</v>
      </c>
      <c r="I272" s="1850" t="s">
        <v>910</v>
      </c>
    </row>
    <row customHeight="1" ht="11.25">
      <c r="A273" s="1850" t="s">
        <v>2252</v>
      </c>
      <c r="B273" s="1850" t="s">
        <v>16</v>
      </c>
      <c r="C273" s="1850" t="s">
        <v>2322</v>
      </c>
      <c r="D273" s="1850" t="s">
        <v>2323</v>
      </c>
      <c r="E273" s="1850" t="s">
        <v>2324</v>
      </c>
      <c r="F273" s="1850" t="s">
        <v>2325</v>
      </c>
      <c r="G273" s="1850" t="s">
        <v>28</v>
      </c>
      <c r="H273" s="1850" t="s">
        <v>28</v>
      </c>
      <c r="I273" s="1850" t="s">
        <v>910</v>
      </c>
    </row>
    <row customHeight="1" ht="11.25">
      <c r="A274" s="1850" t="s">
        <v>2252</v>
      </c>
      <c r="B274" s="1850" t="s">
        <v>16</v>
      </c>
      <c r="C274" s="1850" t="s">
        <v>2696</v>
      </c>
      <c r="D274" s="1850" t="s">
        <v>2697</v>
      </c>
      <c r="E274" s="1850" t="s">
        <v>2698</v>
      </c>
      <c r="F274" s="1850" t="s">
        <v>2310</v>
      </c>
      <c r="G274" s="1850" t="s">
        <v>28</v>
      </c>
      <c r="H274" s="1850" t="s">
        <v>28</v>
      </c>
      <c r="I274" s="1850" t="s">
        <v>910</v>
      </c>
    </row>
    <row customHeight="1" ht="11.25">
      <c r="A275" s="1850" t="s">
        <v>2252</v>
      </c>
      <c r="B275" s="1850" t="s">
        <v>16</v>
      </c>
      <c r="C275" s="1850" t="s">
        <v>2334</v>
      </c>
      <c r="D275" s="1850" t="s">
        <v>2335</v>
      </c>
      <c r="E275" s="1850" t="s">
        <v>2336</v>
      </c>
      <c r="F275" s="1850" t="s">
        <v>2332</v>
      </c>
      <c r="G275" s="1850" t="s">
        <v>28</v>
      </c>
      <c r="H275" s="1850" t="s">
        <v>28</v>
      </c>
      <c r="I275" s="1850" t="s">
        <v>910</v>
      </c>
    </row>
    <row customHeight="1" ht="11.25">
      <c r="A276" s="1850" t="s">
        <v>2252</v>
      </c>
      <c r="B276" s="1850" t="s">
        <v>16</v>
      </c>
      <c r="C276" s="1850" t="s">
        <v>2699</v>
      </c>
      <c r="D276" s="1850" t="s">
        <v>2700</v>
      </c>
      <c r="E276" s="1850" t="s">
        <v>2701</v>
      </c>
      <c r="F276" s="1850" t="s">
        <v>2325</v>
      </c>
      <c r="G276" s="1850" t="s">
        <v>28</v>
      </c>
      <c r="H276" s="1850" t="s">
        <v>28</v>
      </c>
      <c r="I276" s="1850" t="s">
        <v>910</v>
      </c>
    </row>
    <row customHeight="1" ht="11.25">
      <c r="A277" s="1850" t="s">
        <v>2252</v>
      </c>
      <c r="B277" s="1850" t="s">
        <v>16</v>
      </c>
      <c r="C277" s="1850" t="s">
        <v>2345</v>
      </c>
      <c r="D277" s="1850" t="s">
        <v>2346</v>
      </c>
      <c r="E277" s="1850" t="s">
        <v>2347</v>
      </c>
      <c r="F277" s="1850" t="s">
        <v>2270</v>
      </c>
      <c r="G277" s="1850" t="s">
        <v>28</v>
      </c>
      <c r="H277" s="1850" t="s">
        <v>28</v>
      </c>
      <c r="I277" s="1850" t="s">
        <v>910</v>
      </c>
    </row>
    <row customHeight="1" ht="11.25">
      <c r="A278" s="1850" t="s">
        <v>2252</v>
      </c>
      <c r="B278" s="1850" t="s">
        <v>16</v>
      </c>
      <c r="C278" s="1850" t="s">
        <v>2811</v>
      </c>
      <c r="D278" s="1850" t="s">
        <v>2812</v>
      </c>
      <c r="E278" s="1850" t="s">
        <v>2813</v>
      </c>
      <c r="F278" s="1850" t="s">
        <v>2270</v>
      </c>
      <c r="G278" s="1850" t="s">
        <v>28</v>
      </c>
      <c r="H278" s="1850" t="s">
        <v>28</v>
      </c>
      <c r="I278" s="1850" t="s">
        <v>910</v>
      </c>
    </row>
    <row customHeight="1" ht="11.25">
      <c r="A279" s="1850" t="s">
        <v>2252</v>
      </c>
      <c r="B279" s="1850" t="s">
        <v>16</v>
      </c>
      <c r="C279" s="1850" t="s">
        <v>2814</v>
      </c>
      <c r="D279" s="1850" t="s">
        <v>2815</v>
      </c>
      <c r="E279" s="1850" t="s">
        <v>2816</v>
      </c>
      <c r="F279" s="1850" t="s">
        <v>51</v>
      </c>
      <c r="G279" s="1850" t="s">
        <v>28</v>
      </c>
      <c r="H279" s="1850" t="s">
        <v>28</v>
      </c>
      <c r="I279" s="1850" t="s">
        <v>910</v>
      </c>
    </row>
    <row customHeight="1" ht="11.25">
      <c r="A280" s="1850" t="s">
        <v>2252</v>
      </c>
      <c r="B280" s="1850" t="s">
        <v>16</v>
      </c>
      <c r="C280" s="1850" t="s">
        <v>2348</v>
      </c>
      <c r="D280" s="1850" t="s">
        <v>2349</v>
      </c>
      <c r="E280" s="1850" t="s">
        <v>2350</v>
      </c>
      <c r="F280" s="1850" t="s">
        <v>2310</v>
      </c>
      <c r="G280" s="1850" t="s">
        <v>28</v>
      </c>
      <c r="H280" s="1850" t="s">
        <v>28</v>
      </c>
      <c r="I280" s="1850" t="s">
        <v>910</v>
      </c>
    </row>
    <row customHeight="1" ht="11.25">
      <c r="A281" s="1850" t="s">
        <v>2252</v>
      </c>
      <c r="B281" s="1850" t="s">
        <v>16</v>
      </c>
      <c r="C281" s="1850" t="s">
        <v>2355</v>
      </c>
      <c r="D281" s="1850" t="s">
        <v>2356</v>
      </c>
      <c r="E281" s="1850" t="s">
        <v>2357</v>
      </c>
      <c r="F281" s="1850" t="s">
        <v>2358</v>
      </c>
      <c r="G281" s="1850" t="s">
        <v>28</v>
      </c>
      <c r="H281" s="1850" t="s">
        <v>28</v>
      </c>
      <c r="I281" s="1850" t="s">
        <v>910</v>
      </c>
    </row>
    <row customHeight="1" ht="11.25">
      <c r="A282" s="1850" t="s">
        <v>2252</v>
      </c>
      <c r="B282" s="1850" t="s">
        <v>16</v>
      </c>
      <c r="C282" s="1850" t="s">
        <v>2702</v>
      </c>
      <c r="D282" s="1850" t="s">
        <v>2703</v>
      </c>
      <c r="E282" s="1850" t="s">
        <v>2704</v>
      </c>
      <c r="F282" s="1850" t="s">
        <v>2278</v>
      </c>
      <c r="G282" s="1850" t="s">
        <v>28</v>
      </c>
      <c r="H282" s="1850" t="s">
        <v>28</v>
      </c>
      <c r="I282" s="1850" t="s">
        <v>910</v>
      </c>
    </row>
    <row customHeight="1" ht="11.25">
      <c r="A283" s="1850" t="s">
        <v>2252</v>
      </c>
      <c r="B283" s="1850" t="s">
        <v>16</v>
      </c>
      <c r="C283" s="1850" t="s">
        <v>2373</v>
      </c>
      <c r="D283" s="1850" t="s">
        <v>2374</v>
      </c>
      <c r="E283" s="1850" t="s">
        <v>2375</v>
      </c>
      <c r="F283" s="1850" t="s">
        <v>2332</v>
      </c>
      <c r="G283" s="1850" t="s">
        <v>28</v>
      </c>
      <c r="H283" s="1850" t="s">
        <v>28</v>
      </c>
      <c r="I283" s="1850" t="s">
        <v>910</v>
      </c>
    </row>
    <row customHeight="1" ht="11.25">
      <c r="A284" s="1850" t="s">
        <v>2252</v>
      </c>
      <c r="B284" s="1850" t="s">
        <v>16</v>
      </c>
      <c r="C284" s="1850" t="s">
        <v>28</v>
      </c>
      <c r="D284" s="1850" t="s">
        <v>2376</v>
      </c>
      <c r="E284" s="1850" t="s">
        <v>2377</v>
      </c>
      <c r="F284" s="1850" t="s">
        <v>51</v>
      </c>
      <c r="G284" s="1850" t="s">
        <v>28</v>
      </c>
      <c r="H284" s="1850" t="s">
        <v>28</v>
      </c>
      <c r="I284" s="1850" t="s">
        <v>910</v>
      </c>
    </row>
    <row customHeight="1" ht="11.25">
      <c r="A285" s="1850" t="s">
        <v>2252</v>
      </c>
      <c r="B285" s="1850" t="s">
        <v>16</v>
      </c>
      <c r="C285" s="1850" t="s">
        <v>2817</v>
      </c>
      <c r="D285" s="1850" t="s">
        <v>2818</v>
      </c>
      <c r="E285" s="1850" t="s">
        <v>2819</v>
      </c>
      <c r="F285" s="1850" t="s">
        <v>2369</v>
      </c>
      <c r="G285" s="1850" t="s">
        <v>28</v>
      </c>
      <c r="H285" s="1850" t="s">
        <v>28</v>
      </c>
      <c r="I285" s="1850" t="s">
        <v>910</v>
      </c>
    </row>
    <row customHeight="1" ht="11.25">
      <c r="A286" s="1850" t="s">
        <v>2252</v>
      </c>
      <c r="B286" s="1850" t="s">
        <v>16</v>
      </c>
      <c r="C286" s="1850" t="s">
        <v>2705</v>
      </c>
      <c r="D286" s="1850" t="s">
        <v>2706</v>
      </c>
      <c r="E286" s="1850" t="s">
        <v>2707</v>
      </c>
      <c r="F286" s="1850" t="s">
        <v>2286</v>
      </c>
      <c r="G286" s="1850" t="s">
        <v>28</v>
      </c>
      <c r="H286" s="1850" t="s">
        <v>28</v>
      </c>
      <c r="I286" s="1850" t="s">
        <v>910</v>
      </c>
    </row>
    <row customHeight="1" ht="11.25">
      <c r="A287" s="1850" t="s">
        <v>2252</v>
      </c>
      <c r="B287" s="1850" t="s">
        <v>16</v>
      </c>
      <c r="C287" s="1850" t="s">
        <v>2708</v>
      </c>
      <c r="D287" s="1850" t="s">
        <v>2709</v>
      </c>
      <c r="E287" s="1850" t="s">
        <v>2710</v>
      </c>
      <c r="F287" s="1850" t="s">
        <v>2286</v>
      </c>
      <c r="G287" s="1850" t="s">
        <v>2711</v>
      </c>
      <c r="H287" s="1850" t="s">
        <v>28</v>
      </c>
      <c r="I287" s="1850" t="s">
        <v>910</v>
      </c>
    </row>
    <row customHeight="1" ht="11.25">
      <c r="A288" s="1850" t="s">
        <v>2252</v>
      </c>
      <c r="B288" s="1850" t="s">
        <v>16</v>
      </c>
      <c r="C288" s="1850" t="s">
        <v>2378</v>
      </c>
      <c r="D288" s="1850" t="s">
        <v>2379</v>
      </c>
      <c r="E288" s="1850" t="s">
        <v>2380</v>
      </c>
      <c r="F288" s="1850" t="s">
        <v>2381</v>
      </c>
      <c r="G288" s="1850" t="s">
        <v>28</v>
      </c>
      <c r="H288" s="1850" t="s">
        <v>28</v>
      </c>
      <c r="I288" s="1850" t="s">
        <v>910</v>
      </c>
    </row>
    <row customHeight="1" ht="11.25">
      <c r="A289" s="1850" t="s">
        <v>2252</v>
      </c>
      <c r="B289" s="1850" t="s">
        <v>16</v>
      </c>
      <c r="C289" s="1850" t="s">
        <v>2385</v>
      </c>
      <c r="D289" s="1850" t="s">
        <v>2386</v>
      </c>
      <c r="E289" s="1850" t="s">
        <v>2387</v>
      </c>
      <c r="F289" s="1850" t="s">
        <v>2286</v>
      </c>
      <c r="G289" s="1850" t="s">
        <v>28</v>
      </c>
      <c r="H289" s="1850" t="s">
        <v>28</v>
      </c>
      <c r="I289" s="1850" t="s">
        <v>910</v>
      </c>
    </row>
    <row customHeight="1" ht="11.25">
      <c r="A290" s="1850" t="s">
        <v>2252</v>
      </c>
      <c r="B290" s="1850" t="s">
        <v>16</v>
      </c>
      <c r="C290" s="1850" t="s">
        <v>2396</v>
      </c>
      <c r="D290" s="1850" t="s">
        <v>2397</v>
      </c>
      <c r="E290" s="1850" t="s">
        <v>2398</v>
      </c>
      <c r="F290" s="1850" t="s">
        <v>2365</v>
      </c>
      <c r="G290" s="1850" t="s">
        <v>28</v>
      </c>
      <c r="H290" s="1850" t="s">
        <v>28</v>
      </c>
      <c r="I290" s="1850" t="s">
        <v>910</v>
      </c>
    </row>
    <row customHeight="1" ht="11.25">
      <c r="A291" s="1850" t="s">
        <v>2252</v>
      </c>
      <c r="B291" s="1850" t="s">
        <v>16</v>
      </c>
      <c r="C291" s="1850" t="s">
        <v>2402</v>
      </c>
      <c r="D291" s="1850" t="s">
        <v>2403</v>
      </c>
      <c r="E291" s="1850" t="s">
        <v>2404</v>
      </c>
      <c r="F291" s="1850" t="s">
        <v>2369</v>
      </c>
      <c r="G291" s="1850" t="s">
        <v>28</v>
      </c>
      <c r="H291" s="1850" t="s">
        <v>28</v>
      </c>
      <c r="I291" s="1850" t="s">
        <v>910</v>
      </c>
    </row>
    <row customHeight="1" ht="11.25">
      <c r="A292" s="1850" t="s">
        <v>2252</v>
      </c>
      <c r="B292" s="1850" t="s">
        <v>16</v>
      </c>
      <c r="C292" s="1850" t="s">
        <v>2408</v>
      </c>
      <c r="D292" s="1850" t="s">
        <v>2409</v>
      </c>
      <c r="E292" s="1850" t="s">
        <v>2410</v>
      </c>
      <c r="F292" s="1850" t="s">
        <v>2325</v>
      </c>
      <c r="G292" s="1850" t="s">
        <v>28</v>
      </c>
      <c r="H292" s="1850" t="s">
        <v>28</v>
      </c>
      <c r="I292" s="1850" t="s">
        <v>910</v>
      </c>
    </row>
    <row customHeight="1" ht="11.25">
      <c r="A293" s="1850" t="s">
        <v>2252</v>
      </c>
      <c r="B293" s="1850" t="s">
        <v>16</v>
      </c>
      <c r="C293" s="1850" t="s">
        <v>2411</v>
      </c>
      <c r="D293" s="1850" t="s">
        <v>2412</v>
      </c>
      <c r="E293" s="1850" t="s">
        <v>2413</v>
      </c>
      <c r="F293" s="1850" t="s">
        <v>2278</v>
      </c>
      <c r="G293" s="1850" t="s">
        <v>28</v>
      </c>
      <c r="H293" s="1850" t="s">
        <v>28</v>
      </c>
      <c r="I293" s="1850" t="s">
        <v>910</v>
      </c>
    </row>
    <row customHeight="1" ht="11.25">
      <c r="A294" s="1850" t="s">
        <v>2252</v>
      </c>
      <c r="B294" s="1850" t="s">
        <v>16</v>
      </c>
      <c r="C294" s="1850" t="s">
        <v>2715</v>
      </c>
      <c r="D294" s="1850" t="s">
        <v>2716</v>
      </c>
      <c r="E294" s="1850" t="s">
        <v>2717</v>
      </c>
      <c r="F294" s="1850" t="s">
        <v>2310</v>
      </c>
      <c r="G294" s="1850" t="s">
        <v>2718</v>
      </c>
      <c r="H294" s="1850" t="s">
        <v>28</v>
      </c>
      <c r="I294" s="1850" t="s">
        <v>910</v>
      </c>
    </row>
    <row customHeight="1" ht="11.25">
      <c r="A295" s="1850" t="s">
        <v>2252</v>
      </c>
      <c r="B295" s="1850" t="s">
        <v>16</v>
      </c>
      <c r="C295" s="1850" t="s">
        <v>2417</v>
      </c>
      <c r="D295" s="1850" t="s">
        <v>2418</v>
      </c>
      <c r="E295" s="1850" t="s">
        <v>2419</v>
      </c>
      <c r="F295" s="1850" t="s">
        <v>2369</v>
      </c>
      <c r="G295" s="1850" t="s">
        <v>28</v>
      </c>
      <c r="H295" s="1850" t="s">
        <v>28</v>
      </c>
      <c r="I295" s="1850" t="s">
        <v>910</v>
      </c>
    </row>
    <row customHeight="1" ht="11.25">
      <c r="A296" s="1850" t="s">
        <v>2252</v>
      </c>
      <c r="B296" s="1850" t="s">
        <v>16</v>
      </c>
      <c r="C296" s="1850" t="s">
        <v>2820</v>
      </c>
      <c r="D296" s="1850" t="s">
        <v>2821</v>
      </c>
      <c r="E296" s="1850" t="s">
        <v>2822</v>
      </c>
      <c r="F296" s="1850" t="s">
        <v>2314</v>
      </c>
      <c r="G296" s="1850" t="s">
        <v>2823</v>
      </c>
      <c r="H296" s="1850" t="s">
        <v>28</v>
      </c>
      <c r="I296" s="1850" t="s">
        <v>910</v>
      </c>
    </row>
    <row customHeight="1" ht="11.25">
      <c r="A297" s="1850" t="s">
        <v>2252</v>
      </c>
      <c r="B297" s="1850" t="s">
        <v>16</v>
      </c>
      <c r="C297" s="1850" t="s">
        <v>2719</v>
      </c>
      <c r="D297" s="1850" t="s">
        <v>2720</v>
      </c>
      <c r="E297" s="1850" t="s">
        <v>2721</v>
      </c>
      <c r="F297" s="1850" t="s">
        <v>2358</v>
      </c>
      <c r="G297" s="1850" t="s">
        <v>28</v>
      </c>
      <c r="H297" s="1850" t="s">
        <v>28</v>
      </c>
      <c r="I297" s="1850" t="s">
        <v>910</v>
      </c>
    </row>
    <row customHeight="1" ht="11.25">
      <c r="A298" s="1850" t="s">
        <v>2252</v>
      </c>
      <c r="B298" s="1850" t="s">
        <v>16</v>
      </c>
      <c r="C298" s="1850" t="s">
        <v>2448</v>
      </c>
      <c r="D298" s="1850" t="s">
        <v>2449</v>
      </c>
      <c r="E298" s="1850" t="s">
        <v>2450</v>
      </c>
      <c r="F298" s="1850" t="s">
        <v>2451</v>
      </c>
      <c r="G298" s="1850" t="s">
        <v>2452</v>
      </c>
      <c r="H298" s="1850" t="s">
        <v>28</v>
      </c>
      <c r="I298" s="1850" t="s">
        <v>910</v>
      </c>
    </row>
    <row customHeight="1" ht="11.25">
      <c r="A299" s="1850" t="s">
        <v>2252</v>
      </c>
      <c r="B299" s="1850" t="s">
        <v>16</v>
      </c>
      <c r="C299" s="1850" t="s">
        <v>2824</v>
      </c>
      <c r="D299" s="1850" t="s">
        <v>2825</v>
      </c>
      <c r="E299" s="1850" t="s">
        <v>2826</v>
      </c>
      <c r="F299" s="1850" t="s">
        <v>2314</v>
      </c>
      <c r="G299" s="1850" t="s">
        <v>2728</v>
      </c>
      <c r="H299" s="1850" t="s">
        <v>28</v>
      </c>
      <c r="I299" s="1850" t="s">
        <v>910</v>
      </c>
    </row>
    <row customHeight="1" ht="11.25">
      <c r="A300" s="1850" t="s">
        <v>2252</v>
      </c>
      <c r="B300" s="1850" t="s">
        <v>16</v>
      </c>
      <c r="C300" s="1850" t="s">
        <v>2725</v>
      </c>
      <c r="D300" s="1850" t="s">
        <v>2726</v>
      </c>
      <c r="E300" s="1850" t="s">
        <v>2727</v>
      </c>
      <c r="F300" s="1850" t="s">
        <v>2310</v>
      </c>
      <c r="G300" s="1850" t="s">
        <v>2728</v>
      </c>
      <c r="H300" s="1850" t="s">
        <v>28</v>
      </c>
      <c r="I300" s="1850" t="s">
        <v>910</v>
      </c>
    </row>
    <row customHeight="1" ht="11.25">
      <c r="A301" s="1850" t="s">
        <v>2252</v>
      </c>
      <c r="B301" s="1850" t="s">
        <v>16</v>
      </c>
      <c r="C301" s="1850" t="s">
        <v>2827</v>
      </c>
      <c r="D301" s="1850" t="s">
        <v>2828</v>
      </c>
      <c r="E301" s="1850" t="s">
        <v>2829</v>
      </c>
      <c r="F301" s="1850" t="s">
        <v>2314</v>
      </c>
      <c r="G301" s="1850" t="s">
        <v>2767</v>
      </c>
      <c r="H301" s="1850" t="s">
        <v>28</v>
      </c>
      <c r="I301" s="1850" t="s">
        <v>910</v>
      </c>
    </row>
    <row customHeight="1" ht="11.25">
      <c r="A302" s="1850" t="s">
        <v>2252</v>
      </c>
      <c r="B302" s="1850" t="s">
        <v>16</v>
      </c>
      <c r="C302" s="1850" t="s">
        <v>2729</v>
      </c>
      <c r="D302" s="1850" t="s">
        <v>2730</v>
      </c>
      <c r="E302" s="1850" t="s">
        <v>2731</v>
      </c>
      <c r="F302" s="1850" t="s">
        <v>2332</v>
      </c>
      <c r="G302" s="1850" t="s">
        <v>2732</v>
      </c>
      <c r="H302" s="1850" t="s">
        <v>28</v>
      </c>
      <c r="I302" s="1850" t="s">
        <v>910</v>
      </c>
    </row>
    <row customHeight="1" ht="11.25">
      <c r="A303" s="1850" t="s">
        <v>2252</v>
      </c>
      <c r="B303" s="1850" t="s">
        <v>16</v>
      </c>
      <c r="C303" s="1850" t="s">
        <v>2461</v>
      </c>
      <c r="D303" s="1850" t="s">
        <v>2462</v>
      </c>
      <c r="E303" s="1850" t="s">
        <v>2463</v>
      </c>
      <c r="F303" s="1850" t="s">
        <v>2369</v>
      </c>
      <c r="G303" s="1850" t="s">
        <v>2464</v>
      </c>
      <c r="H303" s="1850" t="s">
        <v>28</v>
      </c>
      <c r="I303" s="1850" t="s">
        <v>910</v>
      </c>
    </row>
    <row customHeight="1" ht="11.25">
      <c r="A304" s="1850" t="s">
        <v>2252</v>
      </c>
      <c r="B304" s="1850" t="s">
        <v>16</v>
      </c>
      <c r="C304" s="1850" t="s">
        <v>2830</v>
      </c>
      <c r="D304" s="1850" t="s">
        <v>2831</v>
      </c>
      <c r="E304" s="1850" t="s">
        <v>2832</v>
      </c>
      <c r="F304" s="1850" t="s">
        <v>2381</v>
      </c>
      <c r="G304" s="1850" t="s">
        <v>28</v>
      </c>
      <c r="H304" s="1850" t="s">
        <v>28</v>
      </c>
      <c r="I304" s="1850" t="s">
        <v>910</v>
      </c>
    </row>
    <row customHeight="1" ht="11.25">
      <c r="A305" s="1850" t="s">
        <v>2252</v>
      </c>
      <c r="B305" s="1850" t="s">
        <v>16</v>
      </c>
      <c r="C305" s="1850" t="s">
        <v>2733</v>
      </c>
      <c r="D305" s="1850" t="s">
        <v>2734</v>
      </c>
      <c r="E305" s="1850" t="s">
        <v>2735</v>
      </c>
      <c r="F305" s="1850" t="s">
        <v>2332</v>
      </c>
      <c r="G305" s="1850" t="s">
        <v>28</v>
      </c>
      <c r="H305" s="1850" t="s">
        <v>28</v>
      </c>
      <c r="I305" s="1850" t="s">
        <v>910</v>
      </c>
    </row>
    <row customHeight="1" ht="11.25">
      <c r="A306" s="1850" t="s">
        <v>2252</v>
      </c>
      <c r="B306" s="1850" t="s">
        <v>16</v>
      </c>
      <c r="C306" s="1850" t="s">
        <v>2477</v>
      </c>
      <c r="D306" s="1850" t="s">
        <v>2478</v>
      </c>
      <c r="E306" s="1850" t="s">
        <v>2479</v>
      </c>
      <c r="F306" s="1850" t="s">
        <v>2369</v>
      </c>
      <c r="G306" s="1850" t="s">
        <v>28</v>
      </c>
      <c r="H306" s="1850" t="s">
        <v>28</v>
      </c>
      <c r="I306" s="1850" t="s">
        <v>910</v>
      </c>
    </row>
    <row customHeight="1" ht="11.25">
      <c r="A307" s="1850" t="s">
        <v>2252</v>
      </c>
      <c r="B307" s="1850" t="s">
        <v>16</v>
      </c>
      <c r="C307" s="1850" t="s">
        <v>2833</v>
      </c>
      <c r="D307" s="1850" t="s">
        <v>2834</v>
      </c>
      <c r="E307" s="1850" t="s">
        <v>2835</v>
      </c>
      <c r="F307" s="1850" t="s">
        <v>51</v>
      </c>
      <c r="G307" s="1850" t="s">
        <v>2836</v>
      </c>
      <c r="H307" s="1850" t="s">
        <v>28</v>
      </c>
      <c r="I307" s="1850" t="s">
        <v>910</v>
      </c>
    </row>
    <row customHeight="1" ht="11.25">
      <c r="A308" s="1850" t="s">
        <v>2252</v>
      </c>
      <c r="B308" s="1850" t="s">
        <v>16</v>
      </c>
      <c r="C308" s="1850" t="s">
        <v>2491</v>
      </c>
      <c r="D308" s="1850" t="s">
        <v>2492</v>
      </c>
      <c r="E308" s="1850" t="s">
        <v>2493</v>
      </c>
      <c r="F308" s="1850" t="s">
        <v>2369</v>
      </c>
      <c r="G308" s="1850" t="s">
        <v>2494</v>
      </c>
      <c r="H308" s="1850" t="s">
        <v>28</v>
      </c>
      <c r="I308" s="1850" t="s">
        <v>910</v>
      </c>
    </row>
    <row customHeight="1" ht="11.25">
      <c r="A309" s="1850" t="s">
        <v>2252</v>
      </c>
      <c r="B309" s="1850" t="s">
        <v>16</v>
      </c>
      <c r="C309" s="1850" t="s">
        <v>2498</v>
      </c>
      <c r="D309" s="1850" t="s">
        <v>2499</v>
      </c>
      <c r="E309" s="1850" t="s">
        <v>2500</v>
      </c>
      <c r="F309" s="1850" t="s">
        <v>2501</v>
      </c>
      <c r="G309" s="1850" t="s">
        <v>28</v>
      </c>
      <c r="H309" s="1850" t="s">
        <v>28</v>
      </c>
      <c r="I309" s="1850" t="s">
        <v>910</v>
      </c>
    </row>
    <row customHeight="1" ht="11.25">
      <c r="A310" s="1850" t="s">
        <v>2252</v>
      </c>
      <c r="B310" s="1850" t="s">
        <v>16</v>
      </c>
      <c r="C310" s="1850" t="s">
        <v>2740</v>
      </c>
      <c r="D310" s="1850" t="s">
        <v>2741</v>
      </c>
      <c r="E310" s="1850" t="s">
        <v>2742</v>
      </c>
      <c r="F310" s="1850" t="s">
        <v>2270</v>
      </c>
      <c r="G310" s="1850" t="s">
        <v>28</v>
      </c>
      <c r="H310" s="1850" t="s">
        <v>28</v>
      </c>
      <c r="I310" s="1850" t="s">
        <v>910</v>
      </c>
    </row>
    <row customHeight="1" ht="11.25">
      <c r="A311" s="1850" t="s">
        <v>2252</v>
      </c>
      <c r="B311" s="1850" t="s">
        <v>16</v>
      </c>
      <c r="C311" s="1850" t="s">
        <v>2743</v>
      </c>
      <c r="D311" s="1850" t="s">
        <v>2744</v>
      </c>
      <c r="E311" s="1850" t="s">
        <v>2745</v>
      </c>
      <c r="F311" s="1850" t="s">
        <v>2310</v>
      </c>
      <c r="G311" s="1850" t="s">
        <v>2746</v>
      </c>
      <c r="H311" s="1850" t="s">
        <v>28</v>
      </c>
      <c r="I311" s="1850" t="s">
        <v>910</v>
      </c>
    </row>
    <row customHeight="1" ht="11.25">
      <c r="A312" s="1850" t="s">
        <v>2252</v>
      </c>
      <c r="B312" s="1850" t="s">
        <v>16</v>
      </c>
      <c r="C312" s="1850" t="s">
        <v>2529</v>
      </c>
      <c r="D312" s="1850" t="s">
        <v>2530</v>
      </c>
      <c r="E312" s="1850" t="s">
        <v>2531</v>
      </c>
      <c r="F312" s="1850" t="s">
        <v>2365</v>
      </c>
      <c r="G312" s="1850" t="s">
        <v>28</v>
      </c>
      <c r="H312" s="1850" t="s">
        <v>28</v>
      </c>
      <c r="I312" s="1850" t="s">
        <v>910</v>
      </c>
    </row>
    <row customHeight="1" ht="11.25">
      <c r="A313" s="1850" t="s">
        <v>2252</v>
      </c>
      <c r="B313" s="1850" t="s">
        <v>16</v>
      </c>
      <c r="C313" s="1850" t="s">
        <v>2551</v>
      </c>
      <c r="D313" s="1850" t="s">
        <v>2552</v>
      </c>
      <c r="E313" s="1850" t="s">
        <v>2553</v>
      </c>
      <c r="F313" s="1850" t="s">
        <v>2369</v>
      </c>
      <c r="G313" s="1850" t="s">
        <v>2554</v>
      </c>
      <c r="H313" s="1850" t="s">
        <v>28</v>
      </c>
      <c r="I313" s="1850" t="s">
        <v>910</v>
      </c>
    </row>
    <row customHeight="1" ht="11.25">
      <c r="A314" s="1850" t="s">
        <v>2252</v>
      </c>
      <c r="B314" s="1850" t="s">
        <v>16</v>
      </c>
      <c r="C314" s="1850" t="s">
        <v>2555</v>
      </c>
      <c r="D314" s="1850" t="s">
        <v>2556</v>
      </c>
      <c r="E314" s="1850" t="s">
        <v>2557</v>
      </c>
      <c r="F314" s="1850" t="s">
        <v>2369</v>
      </c>
      <c r="G314" s="1850" t="s">
        <v>2558</v>
      </c>
      <c r="H314" s="1850" t="s">
        <v>28</v>
      </c>
      <c r="I314" s="1850" t="s">
        <v>910</v>
      </c>
    </row>
    <row customHeight="1" ht="11.25">
      <c r="A315" s="1850" t="s">
        <v>2252</v>
      </c>
      <c r="B315" s="1850" t="s">
        <v>16</v>
      </c>
      <c r="C315" s="1850" t="s">
        <v>2837</v>
      </c>
      <c r="D315" s="1850" t="s">
        <v>2838</v>
      </c>
      <c r="E315" s="1850" t="s">
        <v>2839</v>
      </c>
      <c r="F315" s="1850" t="s">
        <v>2369</v>
      </c>
      <c r="G315" s="1850" t="s">
        <v>2558</v>
      </c>
      <c r="H315" s="1850" t="s">
        <v>28</v>
      </c>
      <c r="I315" s="1850" t="s">
        <v>910</v>
      </c>
    </row>
    <row customHeight="1" ht="11.25">
      <c r="A316" s="1850" t="s">
        <v>2252</v>
      </c>
      <c r="B316" s="1850" t="s">
        <v>16</v>
      </c>
      <c r="C316" s="1850" t="s">
        <v>2753</v>
      </c>
      <c r="D316" s="1850" t="s">
        <v>2754</v>
      </c>
      <c r="E316" s="1850" t="s">
        <v>2755</v>
      </c>
      <c r="F316" s="1850" t="s">
        <v>2756</v>
      </c>
      <c r="G316" s="1850" t="s">
        <v>28</v>
      </c>
      <c r="H316" s="1850" t="s">
        <v>28</v>
      </c>
      <c r="I316" s="1850" t="s">
        <v>910</v>
      </c>
    </row>
    <row customHeight="1" ht="11.25">
      <c r="A317" s="1850" t="s">
        <v>2252</v>
      </c>
      <c r="B317" s="1850" t="s">
        <v>16</v>
      </c>
      <c r="C317" s="1850" t="s">
        <v>2757</v>
      </c>
      <c r="D317" s="1850" t="s">
        <v>2758</v>
      </c>
      <c r="E317" s="1850" t="s">
        <v>2759</v>
      </c>
      <c r="F317" s="1850" t="s">
        <v>2282</v>
      </c>
      <c r="G317" s="1850" t="s">
        <v>2760</v>
      </c>
      <c r="H317" s="1850" t="s">
        <v>28</v>
      </c>
      <c r="I317" s="1850" t="s">
        <v>910</v>
      </c>
    </row>
    <row customHeight="1" ht="11.25">
      <c r="A318" s="1850" t="s">
        <v>2252</v>
      </c>
      <c r="B318" s="1850" t="s">
        <v>16</v>
      </c>
      <c r="C318" s="1850" t="s">
        <v>2581</v>
      </c>
      <c r="D318" s="1850" t="s">
        <v>2582</v>
      </c>
      <c r="E318" s="1850" t="s">
        <v>2583</v>
      </c>
      <c r="F318" s="1850" t="s">
        <v>2314</v>
      </c>
      <c r="G318" s="1850" t="s">
        <v>28</v>
      </c>
      <c r="H318" s="1850" t="s">
        <v>28</v>
      </c>
      <c r="I318" s="1850" t="s">
        <v>910</v>
      </c>
    </row>
    <row customHeight="1" ht="11.25">
      <c r="A319" s="1850" t="s">
        <v>2252</v>
      </c>
      <c r="B319" s="1850" t="s">
        <v>16</v>
      </c>
      <c r="C319" s="1850" t="s">
        <v>2584</v>
      </c>
      <c r="D319" s="1850" t="s">
        <v>2585</v>
      </c>
      <c r="E319" s="1850" t="s">
        <v>2586</v>
      </c>
      <c r="F319" s="1850" t="s">
        <v>2282</v>
      </c>
      <c r="G319" s="1850" t="s">
        <v>2587</v>
      </c>
      <c r="H319" s="1850" t="s">
        <v>28</v>
      </c>
      <c r="I319" s="1850" t="s">
        <v>910</v>
      </c>
    </row>
    <row customHeight="1" ht="11.25">
      <c r="A320" s="1850" t="s">
        <v>2252</v>
      </c>
      <c r="B320" s="1850" t="s">
        <v>16</v>
      </c>
      <c r="C320" s="1850" t="s">
        <v>2599</v>
      </c>
      <c r="D320" s="1850" t="s">
        <v>2600</v>
      </c>
      <c r="E320" s="1850" t="s">
        <v>2601</v>
      </c>
      <c r="F320" s="1850" t="s">
        <v>2310</v>
      </c>
      <c r="G320" s="1850" t="s">
        <v>28</v>
      </c>
      <c r="H320" s="1850" t="s">
        <v>28</v>
      </c>
      <c r="I320" s="1850" t="s">
        <v>910</v>
      </c>
    </row>
    <row customHeight="1" ht="11.25">
      <c r="A321" s="1850" t="s">
        <v>2252</v>
      </c>
      <c r="B321" s="1850" t="s">
        <v>16</v>
      </c>
      <c r="C321" s="1850" t="s">
        <v>2761</v>
      </c>
      <c r="D321" s="1850" t="s">
        <v>2762</v>
      </c>
      <c r="E321" s="1850" t="s">
        <v>2763</v>
      </c>
      <c r="F321" s="1850" t="s">
        <v>2369</v>
      </c>
      <c r="G321" s="1850" t="s">
        <v>28</v>
      </c>
      <c r="H321" s="1850" t="s">
        <v>28</v>
      </c>
      <c r="I321" s="1850" t="s">
        <v>910</v>
      </c>
    </row>
    <row customHeight="1" ht="11.25">
      <c r="A322" s="1850" t="s">
        <v>2252</v>
      </c>
      <c r="B322" s="1850" t="s">
        <v>16</v>
      </c>
      <c r="C322" s="1850" t="s">
        <v>2768</v>
      </c>
      <c r="D322" s="1850" t="s">
        <v>2769</v>
      </c>
      <c r="E322" s="1850" t="s">
        <v>2770</v>
      </c>
      <c r="F322" s="1850" t="s">
        <v>2310</v>
      </c>
      <c r="G322" s="1850" t="s">
        <v>2771</v>
      </c>
      <c r="H322" s="1850" t="s">
        <v>28</v>
      </c>
      <c r="I322" s="1850" t="s">
        <v>910</v>
      </c>
    </row>
    <row customHeight="1" ht="11.25">
      <c r="A323" s="1850" t="s">
        <v>2252</v>
      </c>
      <c r="B323" s="1850" t="s">
        <v>16</v>
      </c>
      <c r="C323" s="1850" t="s">
        <v>2772</v>
      </c>
      <c r="D323" s="1850" t="s">
        <v>2773</v>
      </c>
      <c r="E323" s="1850" t="s">
        <v>2774</v>
      </c>
      <c r="F323" s="1850" t="s">
        <v>2310</v>
      </c>
      <c r="G323" s="1850" t="s">
        <v>2775</v>
      </c>
      <c r="H323" s="1850" t="s">
        <v>28</v>
      </c>
      <c r="I323" s="1850" t="s">
        <v>910</v>
      </c>
    </row>
    <row customHeight="1" ht="11.25">
      <c r="A324" s="1850" t="s">
        <v>2252</v>
      </c>
      <c r="B324" s="1850" t="s">
        <v>16</v>
      </c>
      <c r="C324" s="1850" t="s">
        <v>2611</v>
      </c>
      <c r="D324" s="1850" t="s">
        <v>2612</v>
      </c>
      <c r="E324" s="1850" t="s">
        <v>2613</v>
      </c>
      <c r="F324" s="1850" t="s">
        <v>2282</v>
      </c>
      <c r="G324" s="1850" t="s">
        <v>28</v>
      </c>
      <c r="H324" s="1850" t="s">
        <v>28</v>
      </c>
      <c r="I324" s="1850" t="s">
        <v>910</v>
      </c>
    </row>
    <row customHeight="1" ht="11.25">
      <c r="A325" s="1850" t="s">
        <v>2252</v>
      </c>
      <c r="B325" s="1850" t="s">
        <v>16</v>
      </c>
      <c r="C325" s="1850" t="s">
        <v>2776</v>
      </c>
      <c r="D325" s="1850" t="s">
        <v>2777</v>
      </c>
      <c r="E325" s="1850" t="s">
        <v>2778</v>
      </c>
      <c r="F325" s="1850" t="s">
        <v>2332</v>
      </c>
      <c r="G325" s="1850" t="s">
        <v>2779</v>
      </c>
      <c r="H325" s="1850" t="s">
        <v>28</v>
      </c>
      <c r="I325" s="1850" t="s">
        <v>910</v>
      </c>
    </row>
    <row customHeight="1" ht="11.25">
      <c r="A326" s="1850" t="s">
        <v>2252</v>
      </c>
      <c r="B326" s="1850" t="s">
        <v>16</v>
      </c>
      <c r="C326" s="1850" t="s">
        <v>2840</v>
      </c>
      <c r="D326" s="1850" t="s">
        <v>2841</v>
      </c>
      <c r="E326" s="1850" t="s">
        <v>2842</v>
      </c>
      <c r="F326" s="1850" t="s">
        <v>2325</v>
      </c>
      <c r="G326" s="1850" t="s">
        <v>28</v>
      </c>
      <c r="H326" s="1850" t="s">
        <v>28</v>
      </c>
      <c r="I326" s="1850" t="s">
        <v>910</v>
      </c>
    </row>
    <row customHeight="1" ht="11.25">
      <c r="A327" s="1850" t="s">
        <v>2252</v>
      </c>
      <c r="B327" s="1850" t="s">
        <v>16</v>
      </c>
      <c r="C327" s="1850" t="s">
        <v>2617</v>
      </c>
      <c r="D327" s="1850" t="s">
        <v>2618</v>
      </c>
      <c r="E327" s="1850" t="s">
        <v>2619</v>
      </c>
      <c r="F327" s="1850" t="s">
        <v>2290</v>
      </c>
      <c r="G327" s="1850" t="s">
        <v>28</v>
      </c>
      <c r="H327" s="1850" t="s">
        <v>28</v>
      </c>
      <c r="I327" s="1850" t="s">
        <v>910</v>
      </c>
    </row>
    <row customHeight="1" ht="11.25">
      <c r="A328" s="1850" t="s">
        <v>2252</v>
      </c>
      <c r="B328" s="1850" t="s">
        <v>16</v>
      </c>
      <c r="C328" s="1850" t="s">
        <v>2620</v>
      </c>
      <c r="D328" s="1850" t="s">
        <v>2618</v>
      </c>
      <c r="E328" s="1850" t="s">
        <v>2619</v>
      </c>
      <c r="F328" s="1850" t="s">
        <v>2369</v>
      </c>
      <c r="G328" s="1850" t="s">
        <v>2621</v>
      </c>
      <c r="H328" s="1850" t="s">
        <v>28</v>
      </c>
      <c r="I328" s="1850" t="s">
        <v>910</v>
      </c>
    </row>
    <row customHeight="1" ht="11.25">
      <c r="A329" s="1850" t="s">
        <v>2252</v>
      </c>
      <c r="B329" s="1850" t="s">
        <v>16</v>
      </c>
      <c r="C329" s="1850" t="s">
        <v>2780</v>
      </c>
      <c r="D329" s="1850" t="s">
        <v>2781</v>
      </c>
      <c r="E329" s="1850" t="s">
        <v>2782</v>
      </c>
      <c r="F329" s="1850" t="s">
        <v>2783</v>
      </c>
      <c r="G329" s="1850" t="s">
        <v>2784</v>
      </c>
      <c r="H329" s="1850" t="s">
        <v>28</v>
      </c>
      <c r="I329" s="1850" t="s">
        <v>910</v>
      </c>
    </row>
    <row customHeight="1" ht="11.25">
      <c r="A330" s="1850" t="s">
        <v>2252</v>
      </c>
      <c r="B330" s="1850" t="s">
        <v>16</v>
      </c>
      <c r="C330" s="1850" t="s">
        <v>2788</v>
      </c>
      <c r="D330" s="1850" t="s">
        <v>2789</v>
      </c>
      <c r="E330" s="1850" t="s">
        <v>2790</v>
      </c>
      <c r="F330" s="1850" t="s">
        <v>2791</v>
      </c>
      <c r="G330" s="1850" t="s">
        <v>28</v>
      </c>
      <c r="H330" s="1850" t="s">
        <v>28</v>
      </c>
      <c r="I330" s="1850" t="s">
        <v>910</v>
      </c>
    </row>
    <row customHeight="1" ht="11.25">
      <c r="A331" s="1850" t="s">
        <v>2252</v>
      </c>
      <c r="B331" s="1850" t="s">
        <v>16</v>
      </c>
      <c r="C331" s="1850" t="s">
        <v>2625</v>
      </c>
      <c r="D331" s="1850" t="s">
        <v>2626</v>
      </c>
      <c r="E331" s="1850" t="s">
        <v>2627</v>
      </c>
      <c r="F331" s="1850" t="s">
        <v>2278</v>
      </c>
      <c r="G331" s="1850" t="s">
        <v>28</v>
      </c>
      <c r="H331" s="1850" t="s">
        <v>28</v>
      </c>
      <c r="I331" s="1850" t="s">
        <v>910</v>
      </c>
    </row>
    <row customHeight="1" ht="11.25">
      <c r="A332" s="1850" t="s">
        <v>2252</v>
      </c>
      <c r="B332" s="1850" t="s">
        <v>16</v>
      </c>
      <c r="C332" s="1850" t="s">
        <v>2628</v>
      </c>
      <c r="D332" s="1850" t="s">
        <v>2629</v>
      </c>
      <c r="E332" s="1850" t="s">
        <v>2630</v>
      </c>
      <c r="F332" s="1850" t="s">
        <v>2278</v>
      </c>
      <c r="G332" s="1850" t="s">
        <v>28</v>
      </c>
      <c r="H332" s="1850" t="s">
        <v>28</v>
      </c>
      <c r="I332" s="1850" t="s">
        <v>910</v>
      </c>
    </row>
    <row customHeight="1" ht="11.25">
      <c r="A333" s="1850" t="s">
        <v>2252</v>
      </c>
      <c r="B333" s="1850" t="s">
        <v>16</v>
      </c>
      <c r="C333" s="1850" t="s">
        <v>2792</v>
      </c>
      <c r="D333" s="1850" t="s">
        <v>2793</v>
      </c>
      <c r="E333" s="1850" t="s">
        <v>2794</v>
      </c>
      <c r="F333" s="1850" t="s">
        <v>51</v>
      </c>
      <c r="G333" s="1850" t="s">
        <v>2795</v>
      </c>
      <c r="H333" s="1850" t="s">
        <v>28</v>
      </c>
      <c r="I333" s="1850" t="s">
        <v>910</v>
      </c>
    </row>
    <row customHeight="1" ht="11.25">
      <c r="A334" s="1850" t="s">
        <v>2252</v>
      </c>
      <c r="B334" s="1850" t="s">
        <v>16</v>
      </c>
      <c r="C334" s="1850" t="s">
        <v>2631</v>
      </c>
      <c r="D334" s="1850" t="s">
        <v>2632</v>
      </c>
      <c r="E334" s="1850" t="s">
        <v>2633</v>
      </c>
      <c r="F334" s="1850" t="s">
        <v>2325</v>
      </c>
      <c r="G334" s="1850" t="s">
        <v>28</v>
      </c>
      <c r="H334" s="1850" t="s">
        <v>28</v>
      </c>
      <c r="I334" s="1850" t="s">
        <v>910</v>
      </c>
    </row>
    <row customHeight="1" ht="11.25">
      <c r="A335" s="1850" t="s">
        <v>2252</v>
      </c>
      <c r="B335" s="1850" t="s">
        <v>16</v>
      </c>
      <c r="C335" s="1850" t="s">
        <v>2634</v>
      </c>
      <c r="D335" s="1850" t="s">
        <v>2632</v>
      </c>
      <c r="E335" s="1850" t="s">
        <v>2633</v>
      </c>
      <c r="F335" s="1850" t="s">
        <v>2635</v>
      </c>
      <c r="G335" s="1850" t="s">
        <v>28</v>
      </c>
      <c r="H335" s="1850" t="s">
        <v>28</v>
      </c>
      <c r="I335" s="1850" t="s">
        <v>910</v>
      </c>
    </row>
    <row customHeight="1" ht="11.25">
      <c r="A336" s="1850" t="s">
        <v>2252</v>
      </c>
      <c r="B336" s="1850" t="s">
        <v>16</v>
      </c>
      <c r="C336" s="1850" t="s">
        <v>2636</v>
      </c>
      <c r="D336" s="1850" t="s">
        <v>2637</v>
      </c>
      <c r="E336" s="1850" t="s">
        <v>2638</v>
      </c>
      <c r="F336" s="1850" t="s">
        <v>2639</v>
      </c>
      <c r="G336" s="1850" t="s">
        <v>28</v>
      </c>
      <c r="H336" s="1850" t="s">
        <v>28</v>
      </c>
      <c r="I336" s="1850" t="s">
        <v>910</v>
      </c>
    </row>
    <row customHeight="1" ht="11.25">
      <c r="A337" s="1850" t="s">
        <v>2252</v>
      </c>
      <c r="B337" s="1850" t="s">
        <v>16</v>
      </c>
      <c r="C337" s="1850" t="s">
        <v>2640</v>
      </c>
      <c r="D337" s="1850" t="s">
        <v>2641</v>
      </c>
      <c r="E337" s="1850" t="s">
        <v>2642</v>
      </c>
      <c r="F337" s="1850" t="s">
        <v>51</v>
      </c>
      <c r="G337" s="1850" t="s">
        <v>28</v>
      </c>
      <c r="H337" s="1850" t="s">
        <v>28</v>
      </c>
      <c r="I337" s="1850" t="s">
        <v>910</v>
      </c>
    </row>
    <row customHeight="1" ht="11.25">
      <c r="A338" s="1850" t="s">
        <v>2252</v>
      </c>
      <c r="B338" s="1850" t="s">
        <v>16</v>
      </c>
      <c r="C338" s="1850" t="s">
        <v>2796</v>
      </c>
      <c r="D338" s="1850" t="s">
        <v>2797</v>
      </c>
      <c r="E338" s="1850" t="s">
        <v>2798</v>
      </c>
      <c r="F338" s="1850" t="s">
        <v>2290</v>
      </c>
      <c r="G338" s="1850" t="s">
        <v>28</v>
      </c>
      <c r="H338" s="1850" t="s">
        <v>28</v>
      </c>
      <c r="I338" s="1850" t="s">
        <v>910</v>
      </c>
    </row>
    <row customHeight="1" ht="11.25">
      <c r="A339" s="1850" t="s">
        <v>2252</v>
      </c>
      <c r="B339" s="1850" t="s">
        <v>16</v>
      </c>
      <c r="C339" s="1850" t="s">
        <v>2643</v>
      </c>
      <c r="D339" s="1850" t="s">
        <v>2644</v>
      </c>
      <c r="E339" s="1850" t="s">
        <v>2645</v>
      </c>
      <c r="F339" s="1850" t="s">
        <v>2646</v>
      </c>
      <c r="G339" s="1850" t="s">
        <v>28</v>
      </c>
      <c r="H339" s="1850" t="s">
        <v>28</v>
      </c>
      <c r="I339" s="1850" t="s">
        <v>910</v>
      </c>
    </row>
    <row customHeight="1" ht="11.25">
      <c r="A340" s="1850" t="s">
        <v>2252</v>
      </c>
      <c r="B340" s="1850" t="s">
        <v>16</v>
      </c>
      <c r="C340" s="1850" t="s">
        <v>2647</v>
      </c>
      <c r="D340" s="1850" t="s">
        <v>2648</v>
      </c>
      <c r="E340" s="1850" t="s">
        <v>2649</v>
      </c>
      <c r="F340" s="1850" t="s">
        <v>2650</v>
      </c>
      <c r="G340" s="1850" t="s">
        <v>28</v>
      </c>
      <c r="H340" s="1850" t="s">
        <v>28</v>
      </c>
      <c r="I340" s="1850" t="s">
        <v>910</v>
      </c>
    </row>
    <row customHeight="1" ht="11.25">
      <c r="A341" s="1850" t="s">
        <v>2252</v>
      </c>
      <c r="B341" s="1850" t="s">
        <v>16</v>
      </c>
      <c r="C341" s="1850" t="s">
        <v>2805</v>
      </c>
      <c r="D341" s="1850" t="s">
        <v>2806</v>
      </c>
      <c r="E341" s="1850" t="s">
        <v>2807</v>
      </c>
      <c r="F341" s="1850" t="s">
        <v>2282</v>
      </c>
      <c r="G341" s="1850" t="s">
        <v>28</v>
      </c>
      <c r="H341" s="1850" t="s">
        <v>28</v>
      </c>
      <c r="I341" s="1850" t="s">
        <v>910</v>
      </c>
    </row>
    <row customHeight="1" ht="11.25">
      <c r="A342" s="1850" t="s">
        <v>2252</v>
      </c>
      <c r="B342" s="1850" t="s">
        <v>16</v>
      </c>
      <c r="C342" s="1850" t="s">
        <v>2654</v>
      </c>
      <c r="D342" s="1850" t="s">
        <v>2655</v>
      </c>
      <c r="E342" s="1850" t="s">
        <v>2656</v>
      </c>
      <c r="F342" s="1850" t="s">
        <v>2657</v>
      </c>
      <c r="G342" s="1850" t="s">
        <v>2658</v>
      </c>
      <c r="H342" s="1850" t="s">
        <v>28</v>
      </c>
      <c r="I342" s="1850" t="s">
        <v>910</v>
      </c>
    </row>
    <row customHeight="1" ht="11.25">
      <c r="A343" s="1850" t="s">
        <v>2252</v>
      </c>
      <c r="B343" s="1850" t="s">
        <v>16</v>
      </c>
      <c r="C343" s="1850" t="s">
        <v>2669</v>
      </c>
      <c r="D343" s="1850" t="s">
        <v>2670</v>
      </c>
      <c r="E343" s="1850" t="s">
        <v>2638</v>
      </c>
      <c r="F343" s="1850" t="s">
        <v>2671</v>
      </c>
      <c r="G343" s="1850" t="s">
        <v>2672</v>
      </c>
      <c r="H343" s="1850" t="s">
        <v>28</v>
      </c>
      <c r="I343" s="1850" t="s">
        <v>910</v>
      </c>
    </row>
    <row customHeight="1" ht="11.25">
      <c r="A344" s="1850" t="s">
        <v>2252</v>
      </c>
      <c r="B344" s="1850" t="s">
        <v>16</v>
      </c>
      <c r="C344" s="1850" t="s">
        <v>2677</v>
      </c>
      <c r="D344" s="1850" t="s">
        <v>2678</v>
      </c>
      <c r="E344" s="1850" t="s">
        <v>2679</v>
      </c>
      <c r="F344" s="1850" t="s">
        <v>2680</v>
      </c>
      <c r="G344" s="1850" t="s">
        <v>28</v>
      </c>
      <c r="H344" s="1850" t="s">
        <v>28</v>
      </c>
      <c r="I344" s="1850" t="s">
        <v>910</v>
      </c>
    </row>
    <row customHeight="1" ht="11.25">
      <c r="A345" s="1850" t="s">
        <v>2252</v>
      </c>
      <c r="B345" s="1850" t="s">
        <v>16</v>
      </c>
      <c r="C345" s="1850" t="s">
        <v>2843</v>
      </c>
      <c r="D345" s="1850" t="s">
        <v>2844</v>
      </c>
      <c r="E345" s="1850" t="s">
        <v>2845</v>
      </c>
      <c r="F345" s="1850" t="s">
        <v>2310</v>
      </c>
      <c r="G345" s="1850" t="s">
        <v>2846</v>
      </c>
      <c r="H345" s="1850" t="s">
        <v>28</v>
      </c>
      <c r="I345" s="1850" t="s">
        <v>1625</v>
      </c>
    </row>
    <row customHeight="1" ht="11.25">
      <c r="A346" s="1850" t="s">
        <v>2252</v>
      </c>
      <c r="B346" s="1850" t="s">
        <v>16</v>
      </c>
      <c r="C346" s="1850" t="s">
        <v>2291</v>
      </c>
      <c r="D346" s="1850" t="s">
        <v>2292</v>
      </c>
      <c r="E346" s="1850" t="s">
        <v>2293</v>
      </c>
      <c r="F346" s="1850" t="s">
        <v>2294</v>
      </c>
      <c r="G346" s="1850" t="s">
        <v>28</v>
      </c>
      <c r="H346" s="1850" t="s">
        <v>28</v>
      </c>
      <c r="I346" s="1850" t="s">
        <v>1625</v>
      </c>
    </row>
    <row customHeight="1" ht="11.25">
      <c r="A347" s="1850" t="s">
        <v>2252</v>
      </c>
      <c r="B347" s="1850" t="s">
        <v>16</v>
      </c>
      <c r="C347" s="1850" t="s">
        <v>2847</v>
      </c>
      <c r="D347" s="1850" t="s">
        <v>2848</v>
      </c>
      <c r="E347" s="1850" t="s">
        <v>2849</v>
      </c>
      <c r="F347" s="1850" t="s">
        <v>2369</v>
      </c>
      <c r="G347" s="1850" t="s">
        <v>28</v>
      </c>
      <c r="H347" s="1850" t="s">
        <v>28</v>
      </c>
      <c r="I347" s="1850" t="s">
        <v>1625</v>
      </c>
    </row>
    <row customHeight="1" ht="11.25">
      <c r="A348" s="1850" t="s">
        <v>2252</v>
      </c>
      <c r="B348" s="1850" t="s">
        <v>16</v>
      </c>
      <c r="C348" s="1850" t="s">
        <v>2850</v>
      </c>
      <c r="D348" s="1850" t="s">
        <v>2851</v>
      </c>
      <c r="E348" s="1850" t="s">
        <v>2852</v>
      </c>
      <c r="F348" s="1850" t="s">
        <v>2290</v>
      </c>
      <c r="G348" s="1850" t="s">
        <v>28</v>
      </c>
      <c r="H348" s="1850" t="s">
        <v>28</v>
      </c>
      <c r="I348" s="1850" t="s">
        <v>1625</v>
      </c>
    </row>
    <row customHeight="1" ht="11.25">
      <c r="A349" s="1850" t="s">
        <v>2252</v>
      </c>
      <c r="B349" s="1850" t="s">
        <v>16</v>
      </c>
      <c r="C349" s="1850" t="s">
        <v>2853</v>
      </c>
      <c r="D349" s="1850" t="s">
        <v>2854</v>
      </c>
      <c r="E349" s="1850" t="s">
        <v>2855</v>
      </c>
      <c r="F349" s="1850" t="s">
        <v>579</v>
      </c>
      <c r="G349" s="1850" t="s">
        <v>28</v>
      </c>
      <c r="H349" s="1850" t="s">
        <v>28</v>
      </c>
      <c r="I349" s="1850" t="s">
        <v>1625</v>
      </c>
    </row>
    <row customHeight="1" ht="11.25">
      <c r="A350" s="1850" t="s">
        <v>2252</v>
      </c>
      <c r="B350" s="1850" t="s">
        <v>16</v>
      </c>
      <c r="C350" s="1850" t="s">
        <v>2856</v>
      </c>
      <c r="D350" s="1850" t="s">
        <v>2857</v>
      </c>
      <c r="E350" s="1850" t="s">
        <v>2858</v>
      </c>
      <c r="F350" s="1850" t="s">
        <v>2310</v>
      </c>
      <c r="G350" s="1850" t="s">
        <v>2859</v>
      </c>
      <c r="H350" s="1850" t="s">
        <v>28</v>
      </c>
      <c r="I350" s="1850" t="s">
        <v>1625</v>
      </c>
    </row>
    <row customHeight="1" ht="11.25">
      <c r="A351" s="1850" t="s">
        <v>2252</v>
      </c>
      <c r="B351" s="1850" t="s">
        <v>16</v>
      </c>
      <c r="C351" s="1850" t="s">
        <v>2860</v>
      </c>
      <c r="D351" s="1850" t="s">
        <v>2861</v>
      </c>
      <c r="E351" s="1850" t="s">
        <v>2862</v>
      </c>
      <c r="F351" s="1850" t="s">
        <v>2310</v>
      </c>
      <c r="G351" s="1850" t="s">
        <v>2863</v>
      </c>
      <c r="H351" s="1850" t="s">
        <v>28</v>
      </c>
      <c r="I351" s="1850" t="s">
        <v>1625</v>
      </c>
    </row>
    <row customHeight="1" ht="11.25">
      <c r="A352" s="1850" t="s">
        <v>2252</v>
      </c>
      <c r="B352" s="1850" t="s">
        <v>16</v>
      </c>
      <c r="C352" s="1850" t="s">
        <v>28</v>
      </c>
      <c r="D352" s="1850" t="s">
        <v>2376</v>
      </c>
      <c r="E352" s="1850" t="s">
        <v>2377</v>
      </c>
      <c r="F352" s="1850" t="s">
        <v>51</v>
      </c>
      <c r="G352" s="1850" t="s">
        <v>28</v>
      </c>
      <c r="H352" s="1850" t="s">
        <v>28</v>
      </c>
      <c r="I352" s="1850" t="s">
        <v>1625</v>
      </c>
    </row>
    <row customHeight="1" ht="11.25">
      <c r="A353" s="1850" t="s">
        <v>2252</v>
      </c>
      <c r="B353" s="1850" t="s">
        <v>16</v>
      </c>
      <c r="C353" s="1850" t="s">
        <v>2378</v>
      </c>
      <c r="D353" s="1850" t="s">
        <v>2379</v>
      </c>
      <c r="E353" s="1850" t="s">
        <v>2380</v>
      </c>
      <c r="F353" s="1850" t="s">
        <v>2381</v>
      </c>
      <c r="G353" s="1850" t="s">
        <v>28</v>
      </c>
      <c r="H353" s="1850" t="s">
        <v>28</v>
      </c>
      <c r="I353" s="1850" t="s">
        <v>1625</v>
      </c>
    </row>
    <row customHeight="1" ht="11.25">
      <c r="A354" s="1850" t="s">
        <v>2252</v>
      </c>
      <c r="B354" s="1850" t="s">
        <v>16</v>
      </c>
      <c r="C354" s="1850" t="s">
        <v>2864</v>
      </c>
      <c r="D354" s="1850" t="s">
        <v>2865</v>
      </c>
      <c r="E354" s="1850" t="s">
        <v>2866</v>
      </c>
      <c r="F354" s="1850" t="s">
        <v>2278</v>
      </c>
      <c r="G354" s="1850" t="s">
        <v>28</v>
      </c>
      <c r="H354" s="1850" t="s">
        <v>28</v>
      </c>
      <c r="I354" s="1850" t="s">
        <v>1625</v>
      </c>
    </row>
    <row customHeight="1" ht="11.25">
      <c r="A355" s="1850" t="s">
        <v>2252</v>
      </c>
      <c r="B355" s="1850" t="s">
        <v>16</v>
      </c>
      <c r="C355" s="1850" t="s">
        <v>2867</v>
      </c>
      <c r="D355" s="1850" t="s">
        <v>2868</v>
      </c>
      <c r="E355" s="1850" t="s">
        <v>2869</v>
      </c>
      <c r="F355" s="1850" t="s">
        <v>2310</v>
      </c>
      <c r="G355" s="1850" t="s">
        <v>28</v>
      </c>
      <c r="H355" s="1850" t="s">
        <v>28</v>
      </c>
      <c r="I355" s="1850" t="s">
        <v>1625</v>
      </c>
    </row>
    <row customHeight="1" ht="11.25">
      <c r="A356" s="1850" t="s">
        <v>2252</v>
      </c>
      <c r="B356" s="1850" t="s">
        <v>16</v>
      </c>
      <c r="C356" s="1850" t="s">
        <v>2870</v>
      </c>
      <c r="D356" s="1850" t="s">
        <v>2871</v>
      </c>
      <c r="E356" s="1850" t="s">
        <v>2872</v>
      </c>
      <c r="F356" s="1850" t="s">
        <v>2381</v>
      </c>
      <c r="G356" s="1850" t="s">
        <v>2873</v>
      </c>
      <c r="H356" s="1850" t="s">
        <v>28</v>
      </c>
      <c r="I356" s="1850" t="s">
        <v>1625</v>
      </c>
    </row>
    <row customHeight="1" ht="11.25">
      <c r="A357" s="1850" t="s">
        <v>2252</v>
      </c>
      <c r="B357" s="1850" t="s">
        <v>16</v>
      </c>
      <c r="C357" s="1850" t="s">
        <v>2874</v>
      </c>
      <c r="D357" s="1850" t="s">
        <v>2875</v>
      </c>
      <c r="E357" s="1850" t="s">
        <v>2876</v>
      </c>
      <c r="F357" s="1850" t="s">
        <v>2290</v>
      </c>
      <c r="G357" s="1850" t="s">
        <v>28</v>
      </c>
      <c r="H357" s="1850" t="s">
        <v>28</v>
      </c>
      <c r="I357" s="1850" t="s">
        <v>1625</v>
      </c>
    </row>
    <row customHeight="1" ht="11.25">
      <c r="A358" s="1850" t="s">
        <v>2252</v>
      </c>
      <c r="B358" s="1850" t="s">
        <v>16</v>
      </c>
      <c r="C358" s="1850" t="s">
        <v>2877</v>
      </c>
      <c r="D358" s="1850" t="s">
        <v>2878</v>
      </c>
      <c r="E358" s="1850" t="s">
        <v>2879</v>
      </c>
      <c r="F358" s="1850" t="s">
        <v>2270</v>
      </c>
      <c r="G358" s="1850" t="s">
        <v>28</v>
      </c>
      <c r="H358" s="1850" t="s">
        <v>28</v>
      </c>
      <c r="I358" s="1850" t="s">
        <v>1625</v>
      </c>
    </row>
    <row customHeight="1" ht="11.25">
      <c r="A359" s="1850" t="s">
        <v>2252</v>
      </c>
      <c r="B359" s="1850" t="s">
        <v>16</v>
      </c>
      <c r="C359" s="1850" t="s">
        <v>2880</v>
      </c>
      <c r="D359" s="1850" t="s">
        <v>2881</v>
      </c>
      <c r="E359" s="1850" t="s">
        <v>2882</v>
      </c>
      <c r="F359" s="1850" t="s">
        <v>2883</v>
      </c>
      <c r="G359" s="1850" t="s">
        <v>2884</v>
      </c>
      <c r="H359" s="1850" t="s">
        <v>28</v>
      </c>
      <c r="I359" s="1850" t="s">
        <v>1625</v>
      </c>
    </row>
    <row customHeight="1" ht="11.25">
      <c r="A360" s="1850" t="s">
        <v>2252</v>
      </c>
      <c r="B360" s="1850" t="s">
        <v>16</v>
      </c>
      <c r="C360" s="1850" t="s">
        <v>2885</v>
      </c>
      <c r="D360" s="1850" t="s">
        <v>2886</v>
      </c>
      <c r="E360" s="1850" t="s">
        <v>2887</v>
      </c>
      <c r="F360" s="1850" t="s">
        <v>2290</v>
      </c>
      <c r="G360" s="1850" t="s">
        <v>28</v>
      </c>
      <c r="H360" s="1850" t="s">
        <v>28</v>
      </c>
      <c r="I360" s="1850" t="s">
        <v>1625</v>
      </c>
    </row>
    <row customHeight="1" ht="11.25">
      <c r="A361" s="1850" t="s">
        <v>2252</v>
      </c>
      <c r="B361" s="1850" t="s">
        <v>16</v>
      </c>
      <c r="C361" s="1850" t="s">
        <v>2888</v>
      </c>
      <c r="D361" s="1850" t="s">
        <v>2889</v>
      </c>
      <c r="E361" s="1850" t="s">
        <v>2890</v>
      </c>
      <c r="F361" s="1850" t="s">
        <v>2891</v>
      </c>
      <c r="G361" s="1850" t="s">
        <v>2892</v>
      </c>
      <c r="H361" s="1850" t="s">
        <v>28</v>
      </c>
      <c r="I361" s="1850" t="s">
        <v>1625</v>
      </c>
    </row>
    <row customHeight="1" ht="11.25">
      <c r="A362" s="1850" t="s">
        <v>2252</v>
      </c>
      <c r="B362" s="1850" t="s">
        <v>16</v>
      </c>
      <c r="C362" s="1850" t="s">
        <v>2893</v>
      </c>
      <c r="D362" s="1850" t="s">
        <v>2894</v>
      </c>
      <c r="E362" s="1850" t="s">
        <v>2895</v>
      </c>
      <c r="F362" s="1850" t="s">
        <v>2314</v>
      </c>
      <c r="G362" s="1850" t="s">
        <v>28</v>
      </c>
      <c r="H362" s="1850" t="s">
        <v>28</v>
      </c>
      <c r="I362" s="1850" t="s">
        <v>1625</v>
      </c>
    </row>
    <row customHeight="1" ht="11.25">
      <c r="A363" s="1850" t="s">
        <v>2252</v>
      </c>
      <c r="B363" s="1850" t="s">
        <v>16</v>
      </c>
      <c r="C363" s="1850" t="s">
        <v>2896</v>
      </c>
      <c r="D363" s="1850" t="s">
        <v>2897</v>
      </c>
      <c r="E363" s="1850" t="s">
        <v>2898</v>
      </c>
      <c r="F363" s="1850" t="s">
        <v>2310</v>
      </c>
      <c r="G363" s="1850" t="s">
        <v>2846</v>
      </c>
      <c r="H363" s="1850" t="s">
        <v>28</v>
      </c>
      <c r="I363" s="1850" t="s">
        <v>1625</v>
      </c>
    </row>
    <row customHeight="1" ht="11.25">
      <c r="A364" s="1850" t="s">
        <v>2252</v>
      </c>
      <c r="B364" s="1850" t="s">
        <v>16</v>
      </c>
      <c r="C364" s="1850" t="s">
        <v>2899</v>
      </c>
      <c r="D364" s="1850" t="s">
        <v>2900</v>
      </c>
      <c r="E364" s="1850" t="s">
        <v>2901</v>
      </c>
      <c r="F364" s="1850" t="s">
        <v>2290</v>
      </c>
      <c r="G364" s="1850" t="s">
        <v>2902</v>
      </c>
      <c r="H364" s="1850" t="s">
        <v>28</v>
      </c>
      <c r="I364" s="1850"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6C503-B739-D67D-AC71-905BC5DE1D85}" mc:Ignorable="x14ac xr xr2 xr3">
  <sheetPr>
    <tabColor rgb="FFFFCC99"/>
  </sheetPr>
  <dimension ref="A1:G114"/>
  <sheetViews>
    <sheetView topLeftCell="A1" showGridLines="0" workbookViewId="0">
      <selection activeCell="A1" sqref="A1"/>
    </sheetView>
  </sheetViews>
  <sheetFormatPr customHeight="1" defaultRowHeight="11.25"/>
  <cols>
    <col min="1" max="1" style="1850" width="9.140625"/>
  </cols>
  <sheetData>
    <row customHeight="1" ht="11.25">
      <c r="A1" s="373" t="s">
        <v>2903</v>
      </c>
      <c r="B1" s="64" t="s">
        <v>2904</v>
      </c>
      <c r="C1" s="64" t="s">
        <v>2905</v>
      </c>
      <c r="D1" s="64" t="s">
        <v>2906</v>
      </c>
      <c r="E1" s="0" t="s">
        <v>2907</v>
      </c>
      <c r="F1" s="0" t="s">
        <v>2908</v>
      </c>
      <c r="G1" s="0" t="s">
        <v>2909</v>
      </c>
    </row>
    <row customHeight="1" ht="11.25">
      <c r="A2" s="373" t="s">
        <v>16</v>
      </c>
      <c r="B2" s="0" t="s">
        <v>2910</v>
      </c>
      <c r="C2" s="0" t="s">
        <v>2911</v>
      </c>
      <c r="D2" s="0" t="s">
        <v>2910</v>
      </c>
      <c r="E2" s="0" t="s">
        <v>2911</v>
      </c>
      <c r="F2" s="0" t="s">
        <v>2912</v>
      </c>
      <c r="G2" s="0" t="s">
        <v>109</v>
      </c>
    </row>
    <row customHeight="1" ht="11.25">
      <c r="A3" s="373" t="s">
        <v>16</v>
      </c>
      <c r="B3" s="0" t="s">
        <v>2913</v>
      </c>
      <c r="C3" s="0" t="s">
        <v>2914</v>
      </c>
      <c r="D3" s="0" t="s">
        <v>2915</v>
      </c>
      <c r="E3" s="0" t="s">
        <v>2916</v>
      </c>
      <c r="F3" s="0" t="s">
        <v>2917</v>
      </c>
      <c r="G3" s="0" t="s">
        <v>110</v>
      </c>
    </row>
    <row customHeight="1" ht="11.25">
      <c r="A4" s="373" t="s">
        <v>16</v>
      </c>
      <c r="B4" s="0" t="s">
        <v>2913</v>
      </c>
      <c r="C4" s="0" t="s">
        <v>2914</v>
      </c>
      <c r="D4" s="0" t="s">
        <v>2913</v>
      </c>
      <c r="E4" s="0" t="s">
        <v>2914</v>
      </c>
      <c r="F4" s="0" t="s">
        <v>2918</v>
      </c>
      <c r="G4" s="0" t="s">
        <v>90</v>
      </c>
    </row>
    <row customHeight="1" ht="11.25">
      <c r="A5" s="373" t="s">
        <v>16</v>
      </c>
      <c r="B5" s="0" t="s">
        <v>2913</v>
      </c>
      <c r="C5" s="0" t="s">
        <v>2914</v>
      </c>
      <c r="D5" s="0" t="s">
        <v>2919</v>
      </c>
      <c r="E5" s="0" t="s">
        <v>2920</v>
      </c>
      <c r="F5" s="0" t="s">
        <v>2917</v>
      </c>
      <c r="G5" s="0" t="s">
        <v>91</v>
      </c>
    </row>
    <row customHeight="1" ht="11.25">
      <c r="A6" s="373" t="s">
        <v>16</v>
      </c>
      <c r="B6" s="0" t="s">
        <v>2913</v>
      </c>
      <c r="C6" s="0" t="s">
        <v>2914</v>
      </c>
      <c r="D6" s="0" t="s">
        <v>2921</v>
      </c>
      <c r="E6" s="0" t="s">
        <v>2922</v>
      </c>
      <c r="F6" s="0" t="s">
        <v>2917</v>
      </c>
      <c r="G6" s="0" t="s">
        <v>111</v>
      </c>
    </row>
    <row customHeight="1" ht="11.25">
      <c r="A7" s="373" t="s">
        <v>16</v>
      </c>
      <c r="B7" s="0" t="s">
        <v>2923</v>
      </c>
      <c r="C7" s="0" t="s">
        <v>2924</v>
      </c>
      <c r="D7" s="0" t="s">
        <v>2923</v>
      </c>
      <c r="E7" s="0" t="s">
        <v>2924</v>
      </c>
      <c r="F7" s="0" t="s">
        <v>2912</v>
      </c>
      <c r="G7" s="0" t="s">
        <v>92</v>
      </c>
    </row>
    <row customHeight="1" ht="11.25">
      <c r="A8" s="373" t="s">
        <v>16</v>
      </c>
      <c r="B8" s="0" t="s">
        <v>2925</v>
      </c>
      <c r="C8" s="0" t="s">
        <v>2926</v>
      </c>
      <c r="D8" s="0" t="s">
        <v>2927</v>
      </c>
      <c r="E8" s="0" t="s">
        <v>2928</v>
      </c>
      <c r="F8" s="0" t="s">
        <v>2917</v>
      </c>
      <c r="G8" s="0" t="s">
        <v>93</v>
      </c>
    </row>
    <row customHeight="1" ht="11.25">
      <c r="A9" s="373" t="s">
        <v>16</v>
      </c>
      <c r="B9" s="0" t="s">
        <v>2925</v>
      </c>
      <c r="C9" s="0" t="s">
        <v>2926</v>
      </c>
      <c r="D9" s="0" t="s">
        <v>2925</v>
      </c>
      <c r="E9" s="0" t="s">
        <v>2926</v>
      </c>
      <c r="F9" s="0" t="s">
        <v>2918</v>
      </c>
      <c r="G9" s="0" t="s">
        <v>112</v>
      </c>
    </row>
    <row customHeight="1" ht="11.25">
      <c r="A10" s="373" t="s">
        <v>16</v>
      </c>
      <c r="B10" s="0" t="s">
        <v>2925</v>
      </c>
      <c r="C10" s="0" t="s">
        <v>2926</v>
      </c>
      <c r="D10" s="0" t="s">
        <v>2929</v>
      </c>
      <c r="E10" s="0" t="s">
        <v>2930</v>
      </c>
      <c r="F10" s="0" t="s">
        <v>2917</v>
      </c>
      <c r="G10" s="0" t="s">
        <v>148</v>
      </c>
    </row>
    <row customHeight="1" ht="11.25">
      <c r="A11" s="373" t="s">
        <v>16</v>
      </c>
      <c r="B11" s="0" t="s">
        <v>2925</v>
      </c>
      <c r="C11" s="0" t="s">
        <v>2926</v>
      </c>
      <c r="D11" s="0" t="s">
        <v>2931</v>
      </c>
      <c r="E11" s="0" t="s">
        <v>2932</v>
      </c>
      <c r="F11" s="0" t="s">
        <v>2917</v>
      </c>
      <c r="G11" s="0" t="s">
        <v>149</v>
      </c>
    </row>
    <row customHeight="1" ht="11.25">
      <c r="A12" s="373" t="s">
        <v>16</v>
      </c>
      <c r="B12" s="0" t="s">
        <v>2925</v>
      </c>
      <c r="C12" s="0" t="s">
        <v>2926</v>
      </c>
      <c r="D12" s="0" t="s">
        <v>2933</v>
      </c>
      <c r="E12" s="0" t="s">
        <v>2934</v>
      </c>
      <c r="F12" s="0" t="s">
        <v>2917</v>
      </c>
      <c r="G12" s="0" t="s">
        <v>150</v>
      </c>
    </row>
    <row customHeight="1" ht="11.25">
      <c r="A13" s="373" t="s">
        <v>16</v>
      </c>
      <c r="B13" s="0" t="s">
        <v>2925</v>
      </c>
      <c r="C13" s="0" t="s">
        <v>2926</v>
      </c>
      <c r="D13" s="0" t="s">
        <v>2935</v>
      </c>
      <c r="E13" s="0" t="s">
        <v>2936</v>
      </c>
      <c r="F13" s="0" t="s">
        <v>2917</v>
      </c>
      <c r="G13" s="0" t="s">
        <v>151</v>
      </c>
    </row>
    <row customHeight="1" ht="11.25">
      <c r="A14" s="373" t="s">
        <v>16</v>
      </c>
      <c r="B14" s="0" t="s">
        <v>2937</v>
      </c>
      <c r="C14" s="0" t="s">
        <v>2938</v>
      </c>
      <c r="D14" s="0" t="s">
        <v>2937</v>
      </c>
      <c r="E14" s="0" t="s">
        <v>2938</v>
      </c>
      <c r="F14" s="0" t="s">
        <v>2912</v>
      </c>
      <c r="G14" s="0" t="s">
        <v>152</v>
      </c>
    </row>
    <row customHeight="1" ht="11.25">
      <c r="A15" s="373" t="s">
        <v>16</v>
      </c>
      <c r="B15" s="0" t="s">
        <v>2939</v>
      </c>
      <c r="C15" s="0" t="s">
        <v>2940</v>
      </c>
      <c r="D15" s="0" t="s">
        <v>2939</v>
      </c>
      <c r="E15" s="0" t="s">
        <v>2940</v>
      </c>
      <c r="F15" s="0" t="s">
        <v>2918</v>
      </c>
      <c r="G15" s="0" t="s">
        <v>153</v>
      </c>
    </row>
    <row customHeight="1" ht="11.25">
      <c r="A16" s="373" t="s">
        <v>16</v>
      </c>
      <c r="B16" s="0" t="s">
        <v>2939</v>
      </c>
      <c r="C16" s="0" t="s">
        <v>2940</v>
      </c>
      <c r="D16" s="0" t="s">
        <v>2941</v>
      </c>
      <c r="E16" s="0" t="s">
        <v>2942</v>
      </c>
      <c r="F16" s="0" t="s">
        <v>2917</v>
      </c>
      <c r="G16" s="0" t="s">
        <v>1468</v>
      </c>
    </row>
    <row customHeight="1" ht="11.25">
      <c r="A17" s="373" t="s">
        <v>16</v>
      </c>
      <c r="B17" s="0" t="s">
        <v>2939</v>
      </c>
      <c r="C17" s="0" t="s">
        <v>2940</v>
      </c>
      <c r="D17" s="0" t="s">
        <v>2943</v>
      </c>
      <c r="E17" s="0" t="s">
        <v>2944</v>
      </c>
      <c r="F17" s="0" t="s">
        <v>2917</v>
      </c>
      <c r="G17" s="0" t="s">
        <v>1474</v>
      </c>
    </row>
    <row customHeight="1" ht="11.25">
      <c r="A18" s="373" t="s">
        <v>16</v>
      </c>
      <c r="B18" s="0" t="s">
        <v>2939</v>
      </c>
      <c r="C18" s="0" t="s">
        <v>2940</v>
      </c>
      <c r="D18" s="0" t="s">
        <v>2945</v>
      </c>
      <c r="E18" s="0" t="s">
        <v>2946</v>
      </c>
      <c r="F18" s="0" t="s">
        <v>2917</v>
      </c>
      <c r="G18" s="0" t="s">
        <v>1486</v>
      </c>
    </row>
    <row customHeight="1" ht="11.25">
      <c r="A19" s="373" t="s">
        <v>16</v>
      </c>
      <c r="B19" s="0" t="s">
        <v>2947</v>
      </c>
      <c r="C19" s="0" t="s">
        <v>2948</v>
      </c>
      <c r="D19" s="0" t="s">
        <v>2947</v>
      </c>
      <c r="E19" s="0" t="s">
        <v>2948</v>
      </c>
      <c r="F19" s="0" t="s">
        <v>2912</v>
      </c>
      <c r="G19" s="0" t="s">
        <v>1500</v>
      </c>
    </row>
    <row customHeight="1" ht="11.25">
      <c r="A20" s="373" t="s">
        <v>16</v>
      </c>
      <c r="B20" s="0" t="s">
        <v>2949</v>
      </c>
      <c r="C20" s="0" t="s">
        <v>2950</v>
      </c>
      <c r="D20" s="0" t="s">
        <v>2951</v>
      </c>
      <c r="E20" s="0" t="s">
        <v>2952</v>
      </c>
      <c r="F20" s="0" t="s">
        <v>2917</v>
      </c>
      <c r="G20" s="0" t="s">
        <v>1512</v>
      </c>
    </row>
    <row customHeight="1" ht="11.25">
      <c r="A21" s="373" t="s">
        <v>16</v>
      </c>
      <c r="B21" s="0" t="s">
        <v>2949</v>
      </c>
      <c r="C21" s="0" t="s">
        <v>2950</v>
      </c>
      <c r="D21" s="0" t="s">
        <v>2949</v>
      </c>
      <c r="E21" s="0" t="s">
        <v>2950</v>
      </c>
      <c r="F21" s="0" t="s">
        <v>2918</v>
      </c>
      <c r="G21" s="0" t="s">
        <v>1521</v>
      </c>
    </row>
    <row customHeight="1" ht="11.25">
      <c r="A22" s="373" t="s">
        <v>16</v>
      </c>
      <c r="B22" s="0" t="s">
        <v>2949</v>
      </c>
      <c r="C22" s="0" t="s">
        <v>2950</v>
      </c>
      <c r="D22" s="0" t="s">
        <v>2953</v>
      </c>
      <c r="E22" s="0" t="s">
        <v>2954</v>
      </c>
      <c r="F22" s="0" t="s">
        <v>2955</v>
      </c>
      <c r="G22" s="0" t="s">
        <v>1537</v>
      </c>
    </row>
    <row customHeight="1" ht="11.25">
      <c r="A23" s="373" t="s">
        <v>16</v>
      </c>
      <c r="B23" s="0" t="s">
        <v>2949</v>
      </c>
      <c r="C23" s="0" t="s">
        <v>2950</v>
      </c>
      <c r="D23" s="0" t="s">
        <v>2956</v>
      </c>
      <c r="E23" s="0" t="s">
        <v>2957</v>
      </c>
      <c r="F23" s="0" t="s">
        <v>2917</v>
      </c>
      <c r="G23" s="0" t="s">
        <v>1544</v>
      </c>
    </row>
    <row customHeight="1" ht="11.25">
      <c r="A24" s="373" t="s">
        <v>16</v>
      </c>
      <c r="B24" s="0" t="s">
        <v>2949</v>
      </c>
      <c r="C24" s="0" t="s">
        <v>2950</v>
      </c>
      <c r="D24" s="0" t="s">
        <v>2958</v>
      </c>
      <c r="E24" s="0" t="s">
        <v>2959</v>
      </c>
      <c r="F24" s="0" t="s">
        <v>2917</v>
      </c>
      <c r="G24" s="0" t="s">
        <v>1552</v>
      </c>
    </row>
    <row customHeight="1" ht="11.25">
      <c r="A25" s="373" t="s">
        <v>16</v>
      </c>
      <c r="B25" s="0" t="s">
        <v>2949</v>
      </c>
      <c r="C25" s="0" t="s">
        <v>2950</v>
      </c>
      <c r="D25" s="0" t="s">
        <v>2960</v>
      </c>
      <c r="E25" s="0" t="s">
        <v>2961</v>
      </c>
      <c r="F25" s="0" t="s">
        <v>2917</v>
      </c>
      <c r="G25" s="0" t="s">
        <v>1559</v>
      </c>
    </row>
    <row customHeight="1" ht="11.25">
      <c r="A26" s="373" t="s">
        <v>16</v>
      </c>
      <c r="B26" s="0" t="s">
        <v>2962</v>
      </c>
      <c r="C26" s="0" t="s">
        <v>2963</v>
      </c>
      <c r="D26" s="0" t="s">
        <v>2962</v>
      </c>
      <c r="E26" s="0" t="s">
        <v>2963</v>
      </c>
      <c r="F26" s="0" t="s">
        <v>2912</v>
      </c>
      <c r="G26" s="0" t="s">
        <v>1563</v>
      </c>
    </row>
    <row customHeight="1" ht="11.25">
      <c r="A27" s="373" t="s">
        <v>16</v>
      </c>
      <c r="B27" s="0" t="s">
        <v>2964</v>
      </c>
      <c r="C27" s="0" t="s">
        <v>2965</v>
      </c>
      <c r="D27" s="0" t="s">
        <v>2966</v>
      </c>
      <c r="E27" s="0" t="s">
        <v>2967</v>
      </c>
      <c r="F27" s="0" t="s">
        <v>2955</v>
      </c>
      <c r="G27" s="0" t="s">
        <v>1568</v>
      </c>
    </row>
    <row customHeight="1" ht="11.25">
      <c r="A28" s="373" t="s">
        <v>16</v>
      </c>
      <c r="B28" s="0" t="s">
        <v>2964</v>
      </c>
      <c r="C28" s="0" t="s">
        <v>2965</v>
      </c>
      <c r="D28" s="0" t="s">
        <v>2964</v>
      </c>
      <c r="E28" s="0" t="s">
        <v>2965</v>
      </c>
      <c r="F28" s="0" t="s">
        <v>2918</v>
      </c>
      <c r="G28" s="0" t="s">
        <v>1576</v>
      </c>
    </row>
    <row customHeight="1" ht="11.25">
      <c r="A29" s="373" t="s">
        <v>16</v>
      </c>
      <c r="B29" s="0" t="s">
        <v>2964</v>
      </c>
      <c r="C29" s="0" t="s">
        <v>2965</v>
      </c>
      <c r="D29" s="0" t="s">
        <v>2968</v>
      </c>
      <c r="E29" s="0" t="s">
        <v>2969</v>
      </c>
      <c r="F29" s="0" t="s">
        <v>2917</v>
      </c>
      <c r="G29" s="0" t="s">
        <v>1578</v>
      </c>
    </row>
    <row customHeight="1" ht="11.25">
      <c r="A30" s="373" t="s">
        <v>16</v>
      </c>
      <c r="B30" s="0" t="s">
        <v>2964</v>
      </c>
      <c r="C30" s="0" t="s">
        <v>2965</v>
      </c>
      <c r="D30" s="0" t="s">
        <v>2970</v>
      </c>
      <c r="E30" s="0" t="s">
        <v>2971</v>
      </c>
      <c r="F30" s="0" t="s">
        <v>2917</v>
      </c>
      <c r="G30" s="0" t="s">
        <v>1581</v>
      </c>
    </row>
    <row customHeight="1" ht="11.25">
      <c r="A31" s="373" t="s">
        <v>16</v>
      </c>
      <c r="B31" s="0" t="s">
        <v>2964</v>
      </c>
      <c r="C31" s="0" t="s">
        <v>2965</v>
      </c>
      <c r="D31" s="0" t="s">
        <v>2972</v>
      </c>
      <c r="E31" s="0" t="s">
        <v>2973</v>
      </c>
      <c r="F31" s="0" t="s">
        <v>2917</v>
      </c>
      <c r="G31" s="0" t="s">
        <v>1587</v>
      </c>
    </row>
    <row customHeight="1" ht="11.25">
      <c r="A32" s="373" t="s">
        <v>16</v>
      </c>
      <c r="B32" s="0" t="s">
        <v>2974</v>
      </c>
      <c r="C32" s="0" t="s">
        <v>2975</v>
      </c>
      <c r="D32" s="0" t="s">
        <v>2974</v>
      </c>
      <c r="E32" s="0" t="s">
        <v>2975</v>
      </c>
      <c r="F32" s="0" t="s">
        <v>2912</v>
      </c>
      <c r="G32" s="0" t="s">
        <v>1589</v>
      </c>
    </row>
    <row customHeight="1" ht="11.25">
      <c r="A33" s="373" t="s">
        <v>16</v>
      </c>
      <c r="B33" s="0" t="s">
        <v>2976</v>
      </c>
      <c r="C33" s="0" t="s">
        <v>2977</v>
      </c>
      <c r="D33" s="0" t="s">
        <v>2978</v>
      </c>
      <c r="E33" s="0" t="s">
        <v>2979</v>
      </c>
      <c r="F33" s="0" t="s">
        <v>2917</v>
      </c>
      <c r="G33" s="0" t="s">
        <v>1591</v>
      </c>
    </row>
    <row customHeight="1" ht="11.25">
      <c r="A34" s="373" t="s">
        <v>16</v>
      </c>
      <c r="B34" s="0" t="s">
        <v>2976</v>
      </c>
      <c r="C34" s="0" t="s">
        <v>2977</v>
      </c>
      <c r="D34" s="0" t="s">
        <v>2980</v>
      </c>
      <c r="E34" s="0" t="s">
        <v>2981</v>
      </c>
      <c r="F34" s="0" t="s">
        <v>2955</v>
      </c>
      <c r="G34" s="0" t="s">
        <v>1593</v>
      </c>
    </row>
    <row customHeight="1" ht="11.25">
      <c r="A35" s="373" t="s">
        <v>16</v>
      </c>
      <c r="B35" s="0" t="s">
        <v>2976</v>
      </c>
      <c r="C35" s="0" t="s">
        <v>2977</v>
      </c>
      <c r="D35" s="0" t="s">
        <v>2982</v>
      </c>
      <c r="E35" s="0" t="s">
        <v>2983</v>
      </c>
      <c r="F35" s="0" t="s">
        <v>2917</v>
      </c>
      <c r="G35" s="0" t="s">
        <v>1598</v>
      </c>
    </row>
    <row customHeight="1" ht="11.25">
      <c r="A36" s="373" t="s">
        <v>16</v>
      </c>
      <c r="B36" s="0" t="s">
        <v>2976</v>
      </c>
      <c r="C36" s="0" t="s">
        <v>2977</v>
      </c>
      <c r="D36" s="0" t="s">
        <v>2976</v>
      </c>
      <c r="E36" s="0" t="s">
        <v>2977</v>
      </c>
      <c r="F36" s="0" t="s">
        <v>2918</v>
      </c>
      <c r="G36" s="0" t="s">
        <v>1603</v>
      </c>
    </row>
    <row customHeight="1" ht="11.25">
      <c r="A37" s="373" t="s">
        <v>16</v>
      </c>
      <c r="B37" s="0" t="s">
        <v>2976</v>
      </c>
      <c r="C37" s="0" t="s">
        <v>2977</v>
      </c>
      <c r="D37" s="0" t="s">
        <v>2984</v>
      </c>
      <c r="E37" s="0" t="s">
        <v>2985</v>
      </c>
      <c r="F37" s="0" t="s">
        <v>2917</v>
      </c>
      <c r="G37" s="0" t="s">
        <v>1607</v>
      </c>
    </row>
    <row customHeight="1" ht="11.25">
      <c r="A38" s="373" t="s">
        <v>16</v>
      </c>
      <c r="B38" s="0" t="s">
        <v>2986</v>
      </c>
      <c r="C38" s="0" t="s">
        <v>2987</v>
      </c>
      <c r="D38" s="0" t="s">
        <v>2986</v>
      </c>
      <c r="E38" s="0" t="s">
        <v>2987</v>
      </c>
      <c r="F38" s="0" t="s">
        <v>2912</v>
      </c>
      <c r="G38" s="0" t="s">
        <v>1615</v>
      </c>
    </row>
    <row customHeight="1" ht="11.25">
      <c r="A39" s="373" t="s">
        <v>16</v>
      </c>
      <c r="B39" s="0" t="s">
        <v>2988</v>
      </c>
      <c r="C39" s="0" t="s">
        <v>2989</v>
      </c>
      <c r="D39" s="0" t="s">
        <v>2990</v>
      </c>
      <c r="E39" s="0" t="s">
        <v>2991</v>
      </c>
      <c r="F39" s="0" t="s">
        <v>2955</v>
      </c>
      <c r="G39" s="0" t="s">
        <v>1621</v>
      </c>
    </row>
    <row customHeight="1" ht="11.25">
      <c r="A40" s="373" t="s">
        <v>16</v>
      </c>
      <c r="B40" s="0" t="s">
        <v>2988</v>
      </c>
      <c r="C40" s="0" t="s">
        <v>2989</v>
      </c>
      <c r="D40" s="0" t="s">
        <v>2988</v>
      </c>
      <c r="E40" s="0" t="s">
        <v>2989</v>
      </c>
      <c r="F40" s="0" t="s">
        <v>2918</v>
      </c>
      <c r="G40" s="0" t="s">
        <v>1626</v>
      </c>
    </row>
    <row customHeight="1" ht="11.25">
      <c r="A41" s="373" t="s">
        <v>16</v>
      </c>
      <c r="B41" s="0" t="s">
        <v>2988</v>
      </c>
      <c r="C41" s="0" t="s">
        <v>2989</v>
      </c>
      <c r="D41" s="0" t="s">
        <v>2992</v>
      </c>
      <c r="E41" s="0" t="s">
        <v>2993</v>
      </c>
      <c r="F41" s="0" t="s">
        <v>2917</v>
      </c>
      <c r="G41" s="0" t="s">
        <v>1630</v>
      </c>
    </row>
    <row customHeight="1" ht="11.25">
      <c r="A42" s="373" t="s">
        <v>16</v>
      </c>
      <c r="B42" s="0" t="s">
        <v>2988</v>
      </c>
      <c r="C42" s="0" t="s">
        <v>2989</v>
      </c>
      <c r="D42" s="0" t="s">
        <v>2994</v>
      </c>
      <c r="E42" s="0" t="s">
        <v>2995</v>
      </c>
      <c r="F42" s="0" t="s">
        <v>2917</v>
      </c>
      <c r="G42" s="0" t="s">
        <v>1633</v>
      </c>
    </row>
    <row customHeight="1" ht="11.25">
      <c r="A43" s="373" t="s">
        <v>16</v>
      </c>
      <c r="B43" s="0" t="s">
        <v>2996</v>
      </c>
      <c r="C43" s="0" t="s">
        <v>2997</v>
      </c>
      <c r="D43" s="0" t="s">
        <v>2996</v>
      </c>
      <c r="E43" s="0" t="s">
        <v>2997</v>
      </c>
      <c r="F43" s="0" t="s">
        <v>2912</v>
      </c>
      <c r="G43" s="0" t="s">
        <v>1640</v>
      </c>
    </row>
    <row customHeight="1" ht="11.25">
      <c r="A44" s="373" t="s">
        <v>16</v>
      </c>
      <c r="B44" s="0" t="s">
        <v>2998</v>
      </c>
      <c r="C44" s="0" t="s">
        <v>2999</v>
      </c>
      <c r="D44" s="0" t="s">
        <v>3000</v>
      </c>
      <c r="E44" s="0" t="s">
        <v>3001</v>
      </c>
      <c r="F44" s="0" t="s">
        <v>2917</v>
      </c>
      <c r="G44" s="0" t="s">
        <v>1649</v>
      </c>
    </row>
    <row customHeight="1" ht="11.25">
      <c r="A45" s="373" t="s">
        <v>16</v>
      </c>
      <c r="B45" s="0" t="s">
        <v>2998</v>
      </c>
      <c r="C45" s="0" t="s">
        <v>2999</v>
      </c>
      <c r="D45" s="0" t="s">
        <v>3002</v>
      </c>
      <c r="E45" s="0" t="s">
        <v>3003</v>
      </c>
      <c r="F45" s="0" t="s">
        <v>2917</v>
      </c>
      <c r="G45" s="0" t="s">
        <v>1654</v>
      </c>
    </row>
    <row customHeight="1" ht="11.25">
      <c r="A46" s="373" t="s">
        <v>16</v>
      </c>
      <c r="B46" s="0" t="s">
        <v>2998</v>
      </c>
      <c r="C46" s="0" t="s">
        <v>2999</v>
      </c>
      <c r="D46" s="0" t="s">
        <v>2998</v>
      </c>
      <c r="E46" s="0" t="s">
        <v>2999</v>
      </c>
      <c r="F46" s="0" t="s">
        <v>2918</v>
      </c>
      <c r="G46" s="0" t="s">
        <v>1658</v>
      </c>
    </row>
    <row customHeight="1" ht="11.25">
      <c r="A47" s="373" t="s">
        <v>16</v>
      </c>
      <c r="B47" s="0" t="s">
        <v>2998</v>
      </c>
      <c r="C47" s="0" t="s">
        <v>2999</v>
      </c>
      <c r="D47" s="0" t="s">
        <v>3004</v>
      </c>
      <c r="E47" s="0" t="s">
        <v>3005</v>
      </c>
      <c r="F47" s="0" t="s">
        <v>2917</v>
      </c>
      <c r="G47" s="0" t="s">
        <v>1664</v>
      </c>
    </row>
    <row customHeight="1" ht="11.25">
      <c r="A48" s="373" t="s">
        <v>16</v>
      </c>
      <c r="B48" s="0" t="s">
        <v>2998</v>
      </c>
      <c r="C48" s="0" t="s">
        <v>2999</v>
      </c>
      <c r="D48" s="0" t="s">
        <v>3006</v>
      </c>
      <c r="E48" s="0" t="s">
        <v>3007</v>
      </c>
      <c r="F48" s="0" t="s">
        <v>2917</v>
      </c>
      <c r="G48" s="0" t="s">
        <v>1669</v>
      </c>
    </row>
    <row customHeight="1" ht="11.25">
      <c r="A49" s="373" t="s">
        <v>16</v>
      </c>
      <c r="B49" s="0" t="s">
        <v>3008</v>
      </c>
      <c r="C49" s="0" t="s">
        <v>3009</v>
      </c>
      <c r="D49" s="0" t="s">
        <v>3008</v>
      </c>
      <c r="E49" s="0" t="s">
        <v>3009</v>
      </c>
      <c r="F49" s="0" t="s">
        <v>2912</v>
      </c>
      <c r="G49" s="0" t="s">
        <v>1672</v>
      </c>
    </row>
    <row customHeight="1" ht="11.25">
      <c r="A50" s="373" t="s">
        <v>16</v>
      </c>
      <c r="B50" s="0" t="s">
        <v>3010</v>
      </c>
      <c r="C50" s="0" t="s">
        <v>3011</v>
      </c>
      <c r="D50" s="0" t="s">
        <v>3012</v>
      </c>
      <c r="E50" s="0" t="s">
        <v>3013</v>
      </c>
      <c r="F50" s="0" t="s">
        <v>2917</v>
      </c>
      <c r="G50" s="0" t="s">
        <v>1675</v>
      </c>
    </row>
    <row customHeight="1" ht="11.25">
      <c r="A51" s="373" t="s">
        <v>16</v>
      </c>
      <c r="B51" s="0" t="s">
        <v>3010</v>
      </c>
      <c r="C51" s="0" t="s">
        <v>3011</v>
      </c>
      <c r="D51" s="0" t="s">
        <v>3014</v>
      </c>
      <c r="E51" s="0" t="s">
        <v>3015</v>
      </c>
      <c r="F51" s="0" t="s">
        <v>2917</v>
      </c>
      <c r="G51" s="0" t="s">
        <v>1680</v>
      </c>
    </row>
    <row customHeight="1" ht="11.25">
      <c r="A52" s="373" t="s">
        <v>16</v>
      </c>
      <c r="B52" s="0" t="s">
        <v>3010</v>
      </c>
      <c r="C52" s="0" t="s">
        <v>3011</v>
      </c>
      <c r="D52" s="0" t="s">
        <v>3010</v>
      </c>
      <c r="E52" s="0" t="s">
        <v>3011</v>
      </c>
      <c r="F52" s="0" t="s">
        <v>2918</v>
      </c>
      <c r="G52" s="0" t="s">
        <v>1684</v>
      </c>
    </row>
    <row customHeight="1" ht="11.25">
      <c r="A53" s="373" t="s">
        <v>16</v>
      </c>
      <c r="B53" s="0" t="s">
        <v>3010</v>
      </c>
      <c r="C53" s="0" t="s">
        <v>3011</v>
      </c>
      <c r="D53" s="0" t="s">
        <v>3016</v>
      </c>
      <c r="E53" s="0" t="s">
        <v>3017</v>
      </c>
      <c r="F53" s="0" t="s">
        <v>2917</v>
      </c>
      <c r="G53" s="0" t="s">
        <v>1686</v>
      </c>
    </row>
    <row customHeight="1" ht="11.25">
      <c r="A54" s="373" t="s">
        <v>16</v>
      </c>
      <c r="B54" s="0" t="s">
        <v>3018</v>
      </c>
      <c r="C54" s="0" t="s">
        <v>3019</v>
      </c>
      <c r="D54" s="0" t="s">
        <v>3018</v>
      </c>
      <c r="E54" s="0" t="s">
        <v>3019</v>
      </c>
      <c r="F54" s="0" t="s">
        <v>2912</v>
      </c>
      <c r="G54" s="0" t="s">
        <v>1689</v>
      </c>
    </row>
    <row customHeight="1" ht="11.25">
      <c r="A55" s="373" t="s">
        <v>16</v>
      </c>
      <c r="B55" s="0" t="s">
        <v>3020</v>
      </c>
      <c r="C55" s="0" t="s">
        <v>3021</v>
      </c>
      <c r="D55" s="0" t="s">
        <v>3022</v>
      </c>
      <c r="E55" s="0" t="s">
        <v>3023</v>
      </c>
      <c r="F55" s="0" t="s">
        <v>3024</v>
      </c>
      <c r="G55" s="0" t="s">
        <v>1693</v>
      </c>
    </row>
    <row customHeight="1" ht="11.25">
      <c r="A56" s="373" t="s">
        <v>16</v>
      </c>
      <c r="B56" s="0" t="s">
        <v>3020</v>
      </c>
      <c r="C56" s="0" t="s">
        <v>3021</v>
      </c>
      <c r="D56" s="0" t="s">
        <v>3025</v>
      </c>
      <c r="E56" s="0" t="s">
        <v>3026</v>
      </c>
      <c r="F56" s="0" t="s">
        <v>2917</v>
      </c>
      <c r="G56" s="0" t="s">
        <v>1696</v>
      </c>
    </row>
    <row customHeight="1" ht="11.25">
      <c r="A57" s="373" t="s">
        <v>16</v>
      </c>
      <c r="B57" s="0" t="s">
        <v>3020</v>
      </c>
      <c r="C57" s="0" t="s">
        <v>3021</v>
      </c>
      <c r="D57" s="0" t="s">
        <v>3020</v>
      </c>
      <c r="E57" s="0" t="s">
        <v>3021</v>
      </c>
      <c r="F57" s="0" t="s">
        <v>2918</v>
      </c>
      <c r="G57" s="0" t="s">
        <v>1699</v>
      </c>
    </row>
    <row customHeight="1" ht="11.25">
      <c r="A58" s="373" t="s">
        <v>16</v>
      </c>
      <c r="B58" s="0" t="s">
        <v>3020</v>
      </c>
      <c r="C58" s="0" t="s">
        <v>3021</v>
      </c>
      <c r="D58" s="0" t="s">
        <v>3027</v>
      </c>
      <c r="E58" s="0" t="s">
        <v>3028</v>
      </c>
      <c r="F58" s="0" t="s">
        <v>2917</v>
      </c>
      <c r="G58" s="0" t="s">
        <v>1702</v>
      </c>
    </row>
    <row customHeight="1" ht="11.25">
      <c r="A59" s="373" t="s">
        <v>16</v>
      </c>
      <c r="B59" s="0" t="s">
        <v>3029</v>
      </c>
      <c r="C59" s="0" t="s">
        <v>3030</v>
      </c>
      <c r="D59" s="0" t="s">
        <v>3029</v>
      </c>
      <c r="E59" s="0" t="s">
        <v>3030</v>
      </c>
      <c r="F59" s="0" t="s">
        <v>2912</v>
      </c>
      <c r="G59" s="0" t="s">
        <v>1706</v>
      </c>
    </row>
    <row customHeight="1" ht="11.25">
      <c r="A60" s="373" t="s">
        <v>16</v>
      </c>
      <c r="B60" s="0" t="s">
        <v>3031</v>
      </c>
      <c r="C60" s="0" t="s">
        <v>3032</v>
      </c>
      <c r="D60" s="0" t="s">
        <v>3031</v>
      </c>
      <c r="E60" s="0" t="s">
        <v>3032</v>
      </c>
      <c r="F60" s="0" t="s">
        <v>2912</v>
      </c>
      <c r="G60" s="0" t="s">
        <v>1709</v>
      </c>
    </row>
    <row customHeight="1" ht="11.25">
      <c r="A61" s="373" t="s">
        <v>16</v>
      </c>
      <c r="B61" s="0" t="s">
        <v>3033</v>
      </c>
      <c r="C61" s="0" t="s">
        <v>3034</v>
      </c>
      <c r="D61" s="0" t="s">
        <v>3035</v>
      </c>
      <c r="E61" s="0" t="s">
        <v>3036</v>
      </c>
      <c r="F61" s="0" t="s">
        <v>2917</v>
      </c>
      <c r="G61" s="0" t="s">
        <v>3037</v>
      </c>
    </row>
    <row customHeight="1" ht="11.25">
      <c r="A62" s="373" t="s">
        <v>16</v>
      </c>
      <c r="B62" s="0" t="s">
        <v>3033</v>
      </c>
      <c r="C62" s="0" t="s">
        <v>3034</v>
      </c>
      <c r="D62" s="0" t="s">
        <v>3038</v>
      </c>
      <c r="E62" s="0" t="s">
        <v>3039</v>
      </c>
      <c r="F62" s="0" t="s">
        <v>2955</v>
      </c>
      <c r="G62" s="0" t="s">
        <v>3040</v>
      </c>
    </row>
    <row customHeight="1" ht="11.25">
      <c r="A63" s="373" t="s">
        <v>16</v>
      </c>
      <c r="B63" s="0" t="s">
        <v>3033</v>
      </c>
      <c r="C63" s="0" t="s">
        <v>3034</v>
      </c>
      <c r="D63" s="0" t="s">
        <v>2982</v>
      </c>
      <c r="E63" s="0" t="s">
        <v>3041</v>
      </c>
      <c r="F63" s="0" t="s">
        <v>2917</v>
      </c>
      <c r="G63" s="0" t="s">
        <v>3042</v>
      </c>
    </row>
    <row customHeight="1" ht="11.25">
      <c r="A64" s="373" t="s">
        <v>16</v>
      </c>
      <c r="B64" s="0" t="s">
        <v>3033</v>
      </c>
      <c r="C64" s="0" t="s">
        <v>3034</v>
      </c>
      <c r="D64" s="0" t="s">
        <v>3043</v>
      </c>
      <c r="E64" s="0" t="s">
        <v>3044</v>
      </c>
      <c r="F64" s="0" t="s">
        <v>2917</v>
      </c>
      <c r="G64" s="0" t="s">
        <v>3045</v>
      </c>
    </row>
    <row customHeight="1" ht="11.25">
      <c r="A65" s="373" t="s">
        <v>16</v>
      </c>
      <c r="B65" s="0" t="s">
        <v>3033</v>
      </c>
      <c r="C65" s="0" t="s">
        <v>3034</v>
      </c>
      <c r="D65" s="0" t="s">
        <v>3033</v>
      </c>
      <c r="E65" s="0" t="s">
        <v>3034</v>
      </c>
      <c r="F65" s="0" t="s">
        <v>2918</v>
      </c>
      <c r="G65" s="0" t="s">
        <v>3046</v>
      </c>
    </row>
    <row customHeight="1" ht="11.25">
      <c r="A66" s="373" t="s">
        <v>16</v>
      </c>
      <c r="B66" s="0" t="s">
        <v>3033</v>
      </c>
      <c r="C66" s="0" t="s">
        <v>3034</v>
      </c>
      <c r="D66" s="0" t="s">
        <v>3047</v>
      </c>
      <c r="E66" s="0" t="s">
        <v>3048</v>
      </c>
      <c r="F66" s="0" t="s">
        <v>2917</v>
      </c>
      <c r="G66" s="0" t="s">
        <v>3049</v>
      </c>
    </row>
    <row customHeight="1" ht="11.25">
      <c r="A67" s="373" t="s">
        <v>16</v>
      </c>
      <c r="B67" s="0" t="s">
        <v>3050</v>
      </c>
      <c r="C67" s="0" t="s">
        <v>3051</v>
      </c>
      <c r="D67" s="0" t="s">
        <v>3050</v>
      </c>
      <c r="E67" s="0" t="s">
        <v>3051</v>
      </c>
      <c r="F67" s="0" t="s">
        <v>2912</v>
      </c>
      <c r="G67" s="0" t="s">
        <v>2026</v>
      </c>
    </row>
    <row customHeight="1" ht="11.25">
      <c r="A68" s="373" t="s">
        <v>16</v>
      </c>
      <c r="B68" s="0" t="s">
        <v>3052</v>
      </c>
      <c r="C68" s="0" t="s">
        <v>3053</v>
      </c>
      <c r="D68" s="0" t="s">
        <v>3054</v>
      </c>
      <c r="E68" s="0" t="s">
        <v>3055</v>
      </c>
      <c r="F68" s="0" t="s">
        <v>2955</v>
      </c>
      <c r="G68" s="0" t="s">
        <v>3056</v>
      </c>
    </row>
    <row customHeight="1" ht="11.25">
      <c r="A69" s="373" t="s">
        <v>16</v>
      </c>
      <c r="B69" s="0" t="s">
        <v>3052</v>
      </c>
      <c r="C69" s="0" t="s">
        <v>3053</v>
      </c>
      <c r="D69" s="0" t="s">
        <v>3057</v>
      </c>
      <c r="E69" s="0" t="s">
        <v>3058</v>
      </c>
      <c r="F69" s="0" t="s">
        <v>2917</v>
      </c>
      <c r="G69" s="0" t="s">
        <v>2229</v>
      </c>
    </row>
    <row customHeight="1" ht="11.25">
      <c r="A70" s="373" t="s">
        <v>16</v>
      </c>
      <c r="B70" s="0" t="s">
        <v>3052</v>
      </c>
      <c r="C70" s="0" t="s">
        <v>3053</v>
      </c>
      <c r="D70" s="0" t="s">
        <v>3059</v>
      </c>
      <c r="E70" s="0" t="s">
        <v>3060</v>
      </c>
      <c r="F70" s="0" t="s">
        <v>2917</v>
      </c>
      <c r="G70" s="0" t="s">
        <v>3061</v>
      </c>
    </row>
    <row customHeight="1" ht="11.25">
      <c r="A71" s="373" t="s">
        <v>16</v>
      </c>
      <c r="B71" s="0" t="s">
        <v>3052</v>
      </c>
      <c r="C71" s="0" t="s">
        <v>3053</v>
      </c>
      <c r="D71" s="0" t="s">
        <v>3062</v>
      </c>
      <c r="E71" s="0" t="s">
        <v>3063</v>
      </c>
      <c r="F71" s="0" t="s">
        <v>2917</v>
      </c>
      <c r="G71" s="0" t="s">
        <v>3064</v>
      </c>
    </row>
    <row customHeight="1" ht="11.25">
      <c r="A72" s="373" t="s">
        <v>16</v>
      </c>
      <c r="B72" s="0" t="s">
        <v>3052</v>
      </c>
      <c r="C72" s="0" t="s">
        <v>3053</v>
      </c>
      <c r="D72" s="0" t="s">
        <v>3052</v>
      </c>
      <c r="E72" s="0" t="s">
        <v>3053</v>
      </c>
      <c r="F72" s="0" t="s">
        <v>2918</v>
      </c>
      <c r="G72" s="0" t="s">
        <v>3065</v>
      </c>
    </row>
    <row customHeight="1" ht="11.25">
      <c r="A73" s="373" t="s">
        <v>16</v>
      </c>
      <c r="B73" s="0" t="s">
        <v>3052</v>
      </c>
      <c r="C73" s="0" t="s">
        <v>3053</v>
      </c>
      <c r="D73" s="0" t="s">
        <v>3066</v>
      </c>
      <c r="E73" s="0" t="s">
        <v>3067</v>
      </c>
      <c r="F73" s="0" t="s">
        <v>2917</v>
      </c>
      <c r="G73" s="0" t="s">
        <v>3068</v>
      </c>
    </row>
    <row customHeight="1" ht="11.25">
      <c r="A74" s="373" t="s">
        <v>16</v>
      </c>
      <c r="B74" s="0" t="s">
        <v>3069</v>
      </c>
      <c r="C74" s="0" t="s">
        <v>3070</v>
      </c>
      <c r="D74" s="0" t="s">
        <v>3069</v>
      </c>
      <c r="E74" s="0" t="s">
        <v>3070</v>
      </c>
      <c r="F74" s="0" t="s">
        <v>2912</v>
      </c>
      <c r="G74" s="0" t="s">
        <v>3071</v>
      </c>
    </row>
    <row customHeight="1" ht="11.25">
      <c r="A75" s="373" t="s">
        <v>16</v>
      </c>
      <c r="B75" s="0" t="s">
        <v>3072</v>
      </c>
      <c r="C75" s="0" t="s">
        <v>3073</v>
      </c>
      <c r="D75" s="0" t="s">
        <v>3074</v>
      </c>
      <c r="E75" s="0" t="s">
        <v>3075</v>
      </c>
      <c r="F75" s="0" t="s">
        <v>2917</v>
      </c>
      <c r="G75" s="0" t="s">
        <v>3076</v>
      </c>
    </row>
    <row customHeight="1" ht="11.25">
      <c r="A76" s="373" t="s">
        <v>16</v>
      </c>
      <c r="B76" s="0" t="s">
        <v>3072</v>
      </c>
      <c r="C76" s="0" t="s">
        <v>3073</v>
      </c>
      <c r="D76" s="0" t="s">
        <v>3002</v>
      </c>
      <c r="E76" s="0" t="s">
        <v>3077</v>
      </c>
      <c r="F76" s="0" t="s">
        <v>2917</v>
      </c>
      <c r="G76" s="0" t="s">
        <v>3078</v>
      </c>
    </row>
    <row customHeight="1" ht="11.25">
      <c r="A77" s="373" t="s">
        <v>16</v>
      </c>
      <c r="B77" s="0" t="s">
        <v>3072</v>
      </c>
      <c r="C77" s="0" t="s">
        <v>3073</v>
      </c>
      <c r="D77" s="0" t="s">
        <v>3079</v>
      </c>
      <c r="E77" s="0" t="s">
        <v>3080</v>
      </c>
      <c r="F77" s="0" t="s">
        <v>2917</v>
      </c>
      <c r="G77" s="0" t="s">
        <v>3081</v>
      </c>
    </row>
    <row customHeight="1" ht="11.25">
      <c r="A78" s="373" t="s">
        <v>16</v>
      </c>
      <c r="B78" s="0" t="s">
        <v>3072</v>
      </c>
      <c r="C78" s="0" t="s">
        <v>3073</v>
      </c>
      <c r="D78" s="0" t="s">
        <v>3082</v>
      </c>
      <c r="E78" s="0" t="s">
        <v>3083</v>
      </c>
      <c r="F78" s="0" t="s">
        <v>2917</v>
      </c>
      <c r="G78" s="0" t="s">
        <v>3084</v>
      </c>
    </row>
    <row customHeight="1" ht="11.25">
      <c r="A79" s="373" t="s">
        <v>16</v>
      </c>
      <c r="B79" s="0" t="s">
        <v>3072</v>
      </c>
      <c r="C79" s="0" t="s">
        <v>3073</v>
      </c>
      <c r="D79" s="0" t="s">
        <v>3085</v>
      </c>
      <c r="E79" s="0" t="s">
        <v>3086</v>
      </c>
      <c r="F79" s="0" t="s">
        <v>2917</v>
      </c>
      <c r="G79" s="0" t="s">
        <v>3087</v>
      </c>
    </row>
    <row customHeight="1" ht="11.25">
      <c r="A80" s="373" t="s">
        <v>16</v>
      </c>
      <c r="B80" s="0" t="s">
        <v>3072</v>
      </c>
      <c r="C80" s="0" t="s">
        <v>3073</v>
      </c>
      <c r="D80" s="0" t="s">
        <v>3088</v>
      </c>
      <c r="E80" s="0" t="s">
        <v>3089</v>
      </c>
      <c r="F80" s="0" t="s">
        <v>2917</v>
      </c>
      <c r="G80" s="0" t="s">
        <v>3090</v>
      </c>
    </row>
    <row customHeight="1" ht="11.25">
      <c r="A81" s="373" t="s">
        <v>16</v>
      </c>
      <c r="B81" s="0" t="s">
        <v>3072</v>
      </c>
      <c r="C81" s="0" t="s">
        <v>3073</v>
      </c>
      <c r="D81" s="0" t="s">
        <v>3091</v>
      </c>
      <c r="E81" s="0" t="s">
        <v>3092</v>
      </c>
      <c r="F81" s="0" t="s">
        <v>2917</v>
      </c>
      <c r="G81" s="0" t="s">
        <v>3093</v>
      </c>
    </row>
    <row customHeight="1" ht="11.25">
      <c r="A82" s="373" t="s">
        <v>16</v>
      </c>
      <c r="B82" s="0" t="s">
        <v>3072</v>
      </c>
      <c r="C82" s="0" t="s">
        <v>3073</v>
      </c>
      <c r="D82" s="0" t="s">
        <v>3006</v>
      </c>
      <c r="E82" s="0" t="s">
        <v>3094</v>
      </c>
      <c r="F82" s="0" t="s">
        <v>2917</v>
      </c>
      <c r="G82" s="0" t="s">
        <v>3095</v>
      </c>
    </row>
    <row customHeight="1" ht="11.25">
      <c r="A83" s="373" t="s">
        <v>16</v>
      </c>
      <c r="B83" s="0" t="s">
        <v>3072</v>
      </c>
      <c r="C83" s="0" t="s">
        <v>3073</v>
      </c>
      <c r="D83" s="0" t="s">
        <v>3096</v>
      </c>
      <c r="E83" s="0" t="s">
        <v>3097</v>
      </c>
      <c r="F83" s="0" t="s">
        <v>2917</v>
      </c>
      <c r="G83" s="0" t="s">
        <v>3098</v>
      </c>
    </row>
    <row customHeight="1" ht="11.25">
      <c r="A84" s="373" t="s">
        <v>16</v>
      </c>
      <c r="B84" s="0" t="s">
        <v>3072</v>
      </c>
      <c r="C84" s="0" t="s">
        <v>3073</v>
      </c>
      <c r="D84" s="0" t="s">
        <v>3072</v>
      </c>
      <c r="E84" s="0" t="s">
        <v>3073</v>
      </c>
      <c r="F84" s="0" t="s">
        <v>2918</v>
      </c>
      <c r="G84" s="0" t="s">
        <v>3099</v>
      </c>
    </row>
    <row customHeight="1" ht="11.25">
      <c r="A85" s="373" t="s">
        <v>16</v>
      </c>
      <c r="B85" s="0" t="s">
        <v>3072</v>
      </c>
      <c r="C85" s="0" t="s">
        <v>3073</v>
      </c>
      <c r="D85" s="0" t="s">
        <v>3100</v>
      </c>
      <c r="E85" s="0" t="s">
        <v>3101</v>
      </c>
      <c r="F85" s="0" t="s">
        <v>2917</v>
      </c>
      <c r="G85" s="0" t="s">
        <v>3102</v>
      </c>
    </row>
    <row customHeight="1" ht="11.25">
      <c r="A86" s="373" t="s">
        <v>16</v>
      </c>
      <c r="B86" s="0" t="s">
        <v>3072</v>
      </c>
      <c r="C86" s="0" t="s">
        <v>3073</v>
      </c>
      <c r="D86" s="0" t="s">
        <v>3103</v>
      </c>
      <c r="E86" s="0" t="s">
        <v>3104</v>
      </c>
      <c r="F86" s="0" t="s">
        <v>2917</v>
      </c>
      <c r="G86" s="0" t="s">
        <v>3105</v>
      </c>
    </row>
    <row customHeight="1" ht="11.25">
      <c r="A87" s="373" t="s">
        <v>16</v>
      </c>
      <c r="B87" s="0" t="s">
        <v>3106</v>
      </c>
      <c r="C87" s="0" t="s">
        <v>3107</v>
      </c>
      <c r="D87" s="0" t="s">
        <v>3106</v>
      </c>
      <c r="E87" s="0" t="s">
        <v>3107</v>
      </c>
      <c r="F87" s="0" t="s">
        <v>2912</v>
      </c>
      <c r="G87" s="0" t="s">
        <v>3108</v>
      </c>
    </row>
    <row customHeight="1" ht="11.25">
      <c r="A88" s="373" t="s">
        <v>16</v>
      </c>
      <c r="B88" s="0" t="s">
        <v>3109</v>
      </c>
      <c r="C88" s="0" t="s">
        <v>3110</v>
      </c>
      <c r="D88" s="0" t="s">
        <v>3111</v>
      </c>
      <c r="E88" s="0" t="s">
        <v>3112</v>
      </c>
      <c r="F88" s="0" t="s">
        <v>2917</v>
      </c>
      <c r="G88" s="0" t="s">
        <v>3113</v>
      </c>
    </row>
    <row customHeight="1" ht="11.25">
      <c r="A89" s="373" t="s">
        <v>16</v>
      </c>
      <c r="B89" s="0" t="s">
        <v>3109</v>
      </c>
      <c r="C89" s="0" t="s">
        <v>3110</v>
      </c>
      <c r="D89" s="0" t="s">
        <v>3114</v>
      </c>
      <c r="E89" s="0" t="s">
        <v>3115</v>
      </c>
      <c r="F89" s="0" t="s">
        <v>2955</v>
      </c>
      <c r="G89" s="0" t="s">
        <v>3116</v>
      </c>
    </row>
    <row customHeight="1" ht="11.25">
      <c r="A90" s="373" t="s">
        <v>16</v>
      </c>
      <c r="B90" s="0" t="s">
        <v>3109</v>
      </c>
      <c r="C90" s="0" t="s">
        <v>3110</v>
      </c>
      <c r="D90" s="0" t="s">
        <v>3117</v>
      </c>
      <c r="E90" s="0" t="s">
        <v>3118</v>
      </c>
      <c r="F90" s="0" t="s">
        <v>2917</v>
      </c>
      <c r="G90" s="0" t="s">
        <v>3119</v>
      </c>
    </row>
    <row customHeight="1" ht="11.25">
      <c r="A91" s="373" t="s">
        <v>16</v>
      </c>
      <c r="B91" s="0" t="s">
        <v>3109</v>
      </c>
      <c r="C91" s="0" t="s">
        <v>3110</v>
      </c>
      <c r="D91" s="0" t="s">
        <v>3120</v>
      </c>
      <c r="E91" s="0" t="s">
        <v>3121</v>
      </c>
      <c r="F91" s="0" t="s">
        <v>2917</v>
      </c>
      <c r="G91" s="0" t="s">
        <v>3122</v>
      </c>
    </row>
    <row customHeight="1" ht="11.25">
      <c r="A92" s="373" t="s">
        <v>16</v>
      </c>
      <c r="B92" s="0" t="s">
        <v>3109</v>
      </c>
      <c r="C92" s="0" t="s">
        <v>3110</v>
      </c>
      <c r="D92" s="0" t="s">
        <v>3109</v>
      </c>
      <c r="E92" s="0" t="s">
        <v>3110</v>
      </c>
      <c r="F92" s="0" t="s">
        <v>2918</v>
      </c>
      <c r="G92" s="0" t="s">
        <v>3123</v>
      </c>
    </row>
    <row customHeight="1" ht="11.25">
      <c r="A93" s="373" t="s">
        <v>16</v>
      </c>
      <c r="B93" s="0" t="s">
        <v>3109</v>
      </c>
      <c r="C93" s="0" t="s">
        <v>3110</v>
      </c>
      <c r="D93" s="0" t="s">
        <v>3124</v>
      </c>
      <c r="E93" s="0" t="s">
        <v>3125</v>
      </c>
      <c r="F93" s="0" t="s">
        <v>2917</v>
      </c>
      <c r="G93" s="0" t="s">
        <v>3126</v>
      </c>
    </row>
    <row customHeight="1" ht="11.25">
      <c r="A94" s="373" t="s">
        <v>16</v>
      </c>
      <c r="B94" s="0" t="s">
        <v>3127</v>
      </c>
      <c r="C94" s="0" t="s">
        <v>3128</v>
      </c>
      <c r="D94" s="0" t="s">
        <v>3127</v>
      </c>
      <c r="E94" s="0" t="s">
        <v>3128</v>
      </c>
      <c r="F94" s="0" t="s">
        <v>2912</v>
      </c>
      <c r="G94" s="0" t="s">
        <v>3129</v>
      </c>
    </row>
    <row customHeight="1" ht="11.25">
      <c r="A95" s="373" t="s">
        <v>16</v>
      </c>
      <c r="B95" s="0" t="s">
        <v>3130</v>
      </c>
      <c r="C95" s="0" t="s">
        <v>3131</v>
      </c>
      <c r="D95" s="0" t="s">
        <v>3132</v>
      </c>
      <c r="E95" s="0" t="s">
        <v>3133</v>
      </c>
      <c r="F95" s="0" t="s">
        <v>2917</v>
      </c>
      <c r="G95" s="0" t="s">
        <v>3134</v>
      </c>
    </row>
    <row customHeight="1" ht="11.25">
      <c r="A96" s="373" t="s">
        <v>16</v>
      </c>
      <c r="B96" s="0" t="s">
        <v>3130</v>
      </c>
      <c r="C96" s="0" t="s">
        <v>3131</v>
      </c>
      <c r="D96" s="0" t="s">
        <v>3135</v>
      </c>
      <c r="E96" s="0" t="s">
        <v>3136</v>
      </c>
      <c r="F96" s="0" t="s">
        <v>2955</v>
      </c>
      <c r="G96" s="0" t="s">
        <v>3137</v>
      </c>
    </row>
    <row customHeight="1" ht="11.25">
      <c r="A97" s="373" t="s">
        <v>16</v>
      </c>
      <c r="B97" s="0" t="s">
        <v>3130</v>
      </c>
      <c r="C97" s="0" t="s">
        <v>3131</v>
      </c>
      <c r="D97" s="0" t="s">
        <v>3138</v>
      </c>
      <c r="E97" s="0" t="s">
        <v>3139</v>
      </c>
      <c r="F97" s="0" t="s">
        <v>2917</v>
      </c>
      <c r="G97" s="0" t="s">
        <v>3140</v>
      </c>
    </row>
    <row customHeight="1" ht="11.25">
      <c r="A98" s="373" t="s">
        <v>16</v>
      </c>
      <c r="B98" s="0" t="s">
        <v>3130</v>
      </c>
      <c r="C98" s="0" t="s">
        <v>3131</v>
      </c>
      <c r="D98" s="0" t="s">
        <v>3141</v>
      </c>
      <c r="E98" s="0" t="s">
        <v>3142</v>
      </c>
      <c r="F98" s="0" t="s">
        <v>2917</v>
      </c>
      <c r="G98" s="0" t="s">
        <v>3143</v>
      </c>
    </row>
    <row customHeight="1" ht="11.25">
      <c r="A99" s="373" t="s">
        <v>16</v>
      </c>
      <c r="B99" s="0" t="s">
        <v>3130</v>
      </c>
      <c r="C99" s="0" t="s">
        <v>3131</v>
      </c>
      <c r="D99" s="0" t="s">
        <v>3144</v>
      </c>
      <c r="E99" s="0" t="s">
        <v>3145</v>
      </c>
      <c r="F99" s="0" t="s">
        <v>2917</v>
      </c>
      <c r="G99" s="0" t="s">
        <v>3146</v>
      </c>
    </row>
    <row customHeight="1" ht="11.25">
      <c r="A100" s="373" t="s">
        <v>16</v>
      </c>
      <c r="B100" s="0" t="s">
        <v>3130</v>
      </c>
      <c r="C100" s="0" t="s">
        <v>3131</v>
      </c>
      <c r="D100" s="0" t="s">
        <v>3130</v>
      </c>
      <c r="E100" s="0" t="s">
        <v>3131</v>
      </c>
      <c r="F100" s="0" t="s">
        <v>2918</v>
      </c>
      <c r="G100" s="0" t="s">
        <v>3147</v>
      </c>
    </row>
    <row customHeight="1" ht="11.25">
      <c r="A101" s="373" t="s">
        <v>16</v>
      </c>
      <c r="B101" s="0" t="s">
        <v>3130</v>
      </c>
      <c r="C101" s="0" t="s">
        <v>3131</v>
      </c>
      <c r="D101" s="0" t="s">
        <v>3148</v>
      </c>
      <c r="E101" s="0" t="s">
        <v>3149</v>
      </c>
      <c r="F101" s="0" t="s">
        <v>2917</v>
      </c>
      <c r="G101" s="0" t="s">
        <v>3150</v>
      </c>
    </row>
    <row customHeight="1" ht="11.25">
      <c r="A102" s="373" t="s">
        <v>16</v>
      </c>
      <c r="B102" s="0" t="s">
        <v>3151</v>
      </c>
      <c r="C102" s="0" t="s">
        <v>3152</v>
      </c>
      <c r="D102" s="0" t="s">
        <v>3151</v>
      </c>
      <c r="E102" s="0" t="s">
        <v>3152</v>
      </c>
      <c r="F102" s="0" t="s">
        <v>2912</v>
      </c>
      <c r="G102" s="0" t="s">
        <v>3153</v>
      </c>
    </row>
    <row customHeight="1" ht="11.25">
      <c r="A103" s="373" t="s">
        <v>16</v>
      </c>
      <c r="B103" s="0" t="s">
        <v>3154</v>
      </c>
      <c r="C103" s="0" t="s">
        <v>3155</v>
      </c>
      <c r="D103" s="0" t="s">
        <v>3156</v>
      </c>
      <c r="E103" s="0" t="s">
        <v>3157</v>
      </c>
      <c r="F103" s="0" t="s">
        <v>3024</v>
      </c>
      <c r="G103" s="0" t="s">
        <v>3158</v>
      </c>
    </row>
    <row customHeight="1" ht="11.25">
      <c r="A104" s="373" t="s">
        <v>16</v>
      </c>
      <c r="B104" s="0" t="s">
        <v>3154</v>
      </c>
      <c r="C104" s="0" t="s">
        <v>3155</v>
      </c>
      <c r="D104" s="0" t="s">
        <v>3159</v>
      </c>
      <c r="E104" s="0" t="s">
        <v>3160</v>
      </c>
      <c r="F104" s="0" t="s">
        <v>2917</v>
      </c>
      <c r="G104" s="0" t="s">
        <v>3161</v>
      </c>
    </row>
    <row customHeight="1" ht="11.25">
      <c r="A105" s="373" t="s">
        <v>16</v>
      </c>
      <c r="B105" s="0" t="s">
        <v>3154</v>
      </c>
      <c r="C105" s="0" t="s">
        <v>3155</v>
      </c>
      <c r="D105" s="0" t="s">
        <v>3162</v>
      </c>
      <c r="E105" s="0" t="s">
        <v>3163</v>
      </c>
      <c r="F105" s="0" t="s">
        <v>2917</v>
      </c>
      <c r="G105" s="0" t="s">
        <v>3164</v>
      </c>
    </row>
    <row customHeight="1" ht="11.25">
      <c r="A106" s="373" t="s">
        <v>16</v>
      </c>
      <c r="B106" s="0" t="s">
        <v>3154</v>
      </c>
      <c r="C106" s="0" t="s">
        <v>3155</v>
      </c>
      <c r="D106" s="0" t="s">
        <v>3165</v>
      </c>
      <c r="E106" s="0" t="s">
        <v>3166</v>
      </c>
      <c r="F106" s="0" t="s">
        <v>2917</v>
      </c>
      <c r="G106" s="0" t="s">
        <v>3167</v>
      </c>
    </row>
    <row customHeight="1" ht="11.25">
      <c r="A107" s="373" t="s">
        <v>16</v>
      </c>
      <c r="B107" s="0" t="s">
        <v>3154</v>
      </c>
      <c r="C107" s="0" t="s">
        <v>3155</v>
      </c>
      <c r="D107" s="0" t="s">
        <v>3168</v>
      </c>
      <c r="E107" s="0" t="s">
        <v>3169</v>
      </c>
      <c r="F107" s="0" t="s">
        <v>2917</v>
      </c>
      <c r="G107" s="0" t="s">
        <v>3170</v>
      </c>
    </row>
    <row customHeight="1" ht="11.25">
      <c r="A108" s="373" t="s">
        <v>16</v>
      </c>
      <c r="B108" s="0" t="s">
        <v>3154</v>
      </c>
      <c r="C108" s="0" t="s">
        <v>3155</v>
      </c>
      <c r="D108" s="0" t="s">
        <v>3171</v>
      </c>
      <c r="E108" s="0" t="s">
        <v>3172</v>
      </c>
      <c r="F108" s="0" t="s">
        <v>2917</v>
      </c>
      <c r="G108" s="0" t="s">
        <v>3173</v>
      </c>
    </row>
    <row customHeight="1" ht="11.25">
      <c r="A109" s="373" t="s">
        <v>16</v>
      </c>
      <c r="B109" s="0" t="s">
        <v>3154</v>
      </c>
      <c r="C109" s="0" t="s">
        <v>3155</v>
      </c>
      <c r="D109" s="0" t="s">
        <v>3016</v>
      </c>
      <c r="E109" s="0" t="s">
        <v>3174</v>
      </c>
      <c r="F109" s="0" t="s">
        <v>2917</v>
      </c>
      <c r="G109" s="0" t="s">
        <v>3175</v>
      </c>
    </row>
    <row customHeight="1" ht="11.25">
      <c r="A110" s="373" t="s">
        <v>16</v>
      </c>
      <c r="B110" s="0" t="s">
        <v>3154</v>
      </c>
      <c r="C110" s="0" t="s">
        <v>3155</v>
      </c>
      <c r="D110" s="0" t="s">
        <v>3176</v>
      </c>
      <c r="E110" s="0" t="s">
        <v>3177</v>
      </c>
      <c r="F110" s="0" t="s">
        <v>2917</v>
      </c>
      <c r="G110" s="0" t="s">
        <v>3178</v>
      </c>
    </row>
    <row customHeight="1" ht="11.25">
      <c r="A111" s="373" t="s">
        <v>16</v>
      </c>
      <c r="B111" s="0" t="s">
        <v>3154</v>
      </c>
      <c r="C111" s="0" t="s">
        <v>3155</v>
      </c>
      <c r="D111" s="0" t="s">
        <v>3154</v>
      </c>
      <c r="E111" s="0" t="s">
        <v>3155</v>
      </c>
      <c r="F111" s="0" t="s">
        <v>2918</v>
      </c>
      <c r="G111" s="0" t="s">
        <v>3179</v>
      </c>
    </row>
    <row customHeight="1" ht="11.25">
      <c r="A112" s="373" t="s">
        <v>16</v>
      </c>
      <c r="B112" s="0" t="s">
        <v>3180</v>
      </c>
      <c r="C112" s="0" t="s">
        <v>3181</v>
      </c>
      <c r="D112" s="0" t="s">
        <v>3180</v>
      </c>
      <c r="E112" s="0" t="s">
        <v>3181</v>
      </c>
      <c r="F112" s="0" t="s">
        <v>3182</v>
      </c>
      <c r="G112" s="0" t="s">
        <v>3183</v>
      </c>
    </row>
    <row customHeight="1" ht="11.25">
      <c r="A113" s="373" t="s">
        <v>16</v>
      </c>
      <c r="B113" s="0" t="s">
        <v>3184</v>
      </c>
      <c r="C113" s="0" t="s">
        <v>3185</v>
      </c>
      <c r="D113" s="0" t="s">
        <v>3184</v>
      </c>
      <c r="E113" s="0" t="s">
        <v>3185</v>
      </c>
      <c r="F113" s="0" t="s">
        <v>3182</v>
      </c>
      <c r="G113" s="0" t="s">
        <v>3186</v>
      </c>
    </row>
    <row customHeight="1" ht="11.25">
      <c r="A114" s="373" t="s">
        <v>16</v>
      </c>
      <c r="B114" s="0" t="s">
        <v>100</v>
      </c>
      <c r="C114" s="0" t="s">
        <v>101</v>
      </c>
      <c r="D114" s="0" t="s">
        <v>100</v>
      </c>
      <c r="E114" s="0" t="s">
        <v>101</v>
      </c>
      <c r="F114" s="0" t="s">
        <v>3182</v>
      </c>
      <c r="G114"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13B78-C028-AEDE-FF88-479AF79D0668}"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3187</v>
      </c>
      <c r="B1" s="835" t="s">
        <v>3188</v>
      </c>
      <c r="C1" s="1159" t="s">
        <v>3189</v>
      </c>
      <c r="D1" s="835" t="s">
        <v>3190</v>
      </c>
      <c r="E1" s="835" t="s">
        <v>3191</v>
      </c>
      <c r="F1" s="1159" t="s">
        <v>3192</v>
      </c>
      <c r="G1" s="1159" t="s">
        <v>3193</v>
      </c>
      <c r="H1" s="1159" t="s">
        <v>3194</v>
      </c>
      <c r="I1" s="1159" t="s">
        <v>3195</v>
      </c>
    </row>
    <row customHeight="1" ht="11.25">
      <c r="A2" s="1691" t="s">
        <v>109</v>
      </c>
      <c r="B2" s="1691" t="s">
        <v>3196</v>
      </c>
      <c r="C2" s="1691" t="s">
        <v>28</v>
      </c>
      <c r="D2" s="1691" t="s">
        <v>3197</v>
      </c>
      <c r="E2" s="1691" t="s">
        <v>3198</v>
      </c>
      <c r="F2" s="1691" t="s">
        <v>28</v>
      </c>
      <c r="G2" s="1691" t="s">
        <v>28</v>
      </c>
      <c r="H2" s="1691" t="s">
        <v>28</v>
      </c>
      <c r="I2" s="1691" t="s">
        <v>28</v>
      </c>
    </row>
    <row customHeight="1" ht="11.25">
      <c r="A3" s="1691" t="s">
        <v>110</v>
      </c>
      <c r="B3" s="1691" t="s">
        <v>3199</v>
      </c>
      <c r="C3" s="1691" t="s">
        <v>28</v>
      </c>
      <c r="D3" s="1691" t="s">
        <v>3197</v>
      </c>
      <c r="E3" s="1691" t="s">
        <v>3200</v>
      </c>
      <c r="F3" s="1691" t="s">
        <v>28</v>
      </c>
      <c r="G3" s="1691" t="s">
        <v>28</v>
      </c>
      <c r="H3" s="1691" t="s">
        <v>28</v>
      </c>
      <c r="I3" s="1691" t="s">
        <v>28</v>
      </c>
    </row>
    <row customHeight="1" ht="11.25">
      <c r="A4" s="1691" t="s">
        <v>90</v>
      </c>
      <c r="B4" s="1691" t="s">
        <v>3201</v>
      </c>
      <c r="C4" s="1691" t="s">
        <v>28</v>
      </c>
      <c r="D4" s="1691" t="s">
        <v>3202</v>
      </c>
      <c r="E4" s="1691" t="s">
        <v>3203</v>
      </c>
      <c r="F4" s="1691" t="s">
        <v>28</v>
      </c>
      <c r="G4" s="1691" t="s">
        <v>28</v>
      </c>
      <c r="H4" s="1691" t="s">
        <v>28</v>
      </c>
      <c r="I4" s="1691" t="s">
        <v>28</v>
      </c>
    </row>
    <row customHeight="1" ht="11.25">
      <c r="A5" s="1691" t="s">
        <v>91</v>
      </c>
      <c r="B5" s="1691" t="s">
        <v>3204</v>
      </c>
      <c r="C5" s="1691" t="s">
        <v>28</v>
      </c>
      <c r="D5" s="1691" t="s">
        <v>3202</v>
      </c>
      <c r="E5" s="1691" t="s">
        <v>3198</v>
      </c>
      <c r="F5" s="1691" t="s">
        <v>28</v>
      </c>
      <c r="G5" s="1691" t="s">
        <v>28</v>
      </c>
      <c r="H5" s="1691" t="s">
        <v>28</v>
      </c>
      <c r="I5" s="1691" t="s">
        <v>28</v>
      </c>
    </row>
    <row customHeight="1" ht="11.25">
      <c r="A6" s="1691" t="s">
        <v>111</v>
      </c>
      <c r="B6" s="1691" t="s">
        <v>3205</v>
      </c>
      <c r="C6" s="1691" t="s">
        <v>28</v>
      </c>
      <c r="D6" s="1691" t="s">
        <v>3202</v>
      </c>
      <c r="E6" s="1691" t="s">
        <v>3198</v>
      </c>
      <c r="F6" s="1691" t="s">
        <v>28</v>
      </c>
      <c r="G6" s="1691" t="s">
        <v>28</v>
      </c>
      <c r="H6" s="1691" t="s">
        <v>28</v>
      </c>
      <c r="I6" s="1691" t="s">
        <v>28</v>
      </c>
    </row>
    <row customHeight="1" ht="11.25">
      <c r="A7" s="1691" t="s">
        <v>92</v>
      </c>
      <c r="B7" s="1691" t="s">
        <v>3206</v>
      </c>
      <c r="C7" s="1691" t="s">
        <v>28</v>
      </c>
      <c r="D7" s="1691" t="s">
        <v>3207</v>
      </c>
      <c r="E7" s="1691" t="s">
        <v>3198</v>
      </c>
      <c r="F7" s="1691" t="s">
        <v>28</v>
      </c>
      <c r="G7" s="1691" t="s">
        <v>28</v>
      </c>
      <c r="H7" s="1691" t="s">
        <v>28</v>
      </c>
      <c r="I7" s="1691" t="s">
        <v>28</v>
      </c>
    </row>
    <row customHeight="1" ht="11.25">
      <c r="A8" s="1691" t="s">
        <v>93</v>
      </c>
      <c r="B8" s="1691" t="s">
        <v>3208</v>
      </c>
      <c r="C8" s="1691" t="s">
        <v>28</v>
      </c>
      <c r="D8" s="1691" t="s">
        <v>3207</v>
      </c>
      <c r="E8" s="1691" t="s">
        <v>3209</v>
      </c>
      <c r="F8" s="1691" t="s">
        <v>28</v>
      </c>
      <c r="G8" s="1691" t="s">
        <v>28</v>
      </c>
      <c r="H8" s="1691" t="s">
        <v>28</v>
      </c>
      <c r="I8" s="1691" t="s">
        <v>28</v>
      </c>
    </row>
    <row customHeight="1" ht="11.25">
      <c r="A9" s="1691" t="s">
        <v>112</v>
      </c>
      <c r="B9" s="1691" t="s">
        <v>3210</v>
      </c>
      <c r="C9" s="1691" t="s">
        <v>28</v>
      </c>
      <c r="D9" s="1691" t="s">
        <v>3207</v>
      </c>
      <c r="E9" s="1691" t="s">
        <v>3211</v>
      </c>
      <c r="F9" s="1691" t="s">
        <v>28</v>
      </c>
      <c r="G9" s="1691" t="s">
        <v>28</v>
      </c>
      <c r="H9" s="1691" t="s">
        <v>28</v>
      </c>
      <c r="I9" s="1691" t="s">
        <v>28</v>
      </c>
    </row>
    <row customHeight="1" ht="11.25">
      <c r="A10" s="1691" t="s">
        <v>148</v>
      </c>
      <c r="B10" s="1691" t="s">
        <v>3212</v>
      </c>
      <c r="C10" s="1691" t="s">
        <v>28</v>
      </c>
      <c r="D10" s="1691" t="s">
        <v>3207</v>
      </c>
      <c r="E10" s="1691" t="s">
        <v>3213</v>
      </c>
      <c r="F10" s="1691" t="s">
        <v>28</v>
      </c>
      <c r="G10" s="1691" t="s">
        <v>28</v>
      </c>
      <c r="H10" s="1691" t="s">
        <v>28</v>
      </c>
      <c r="I10" s="1691" t="s">
        <v>28</v>
      </c>
    </row>
    <row customHeight="1" ht="11.25">
      <c r="A11" s="1691" t="s">
        <v>149</v>
      </c>
      <c r="B11" s="1691" t="s">
        <v>3214</v>
      </c>
      <c r="C11" s="1691" t="s">
        <v>28</v>
      </c>
      <c r="D11" s="1691" t="s">
        <v>3207</v>
      </c>
      <c r="E11" s="1691" t="s">
        <v>3213</v>
      </c>
      <c r="F11" s="1691" t="s">
        <v>28</v>
      </c>
      <c r="G11" s="1691" t="s">
        <v>28</v>
      </c>
      <c r="H11" s="1691" t="s">
        <v>28</v>
      </c>
      <c r="I11" s="1691" t="s">
        <v>28</v>
      </c>
    </row>
    <row customHeight="1" ht="11.25">
      <c r="A12" s="1691" t="s">
        <v>150</v>
      </c>
      <c r="B12" s="1691" t="s">
        <v>3215</v>
      </c>
      <c r="C12" s="1691" t="s">
        <v>28</v>
      </c>
      <c r="D12" s="1691" t="s">
        <v>3207</v>
      </c>
      <c r="E12" s="1691" t="s">
        <v>3213</v>
      </c>
      <c r="F12" s="1691" t="s">
        <v>28</v>
      </c>
      <c r="G12" s="1691" t="s">
        <v>28</v>
      </c>
      <c r="H12" s="1691" t="s">
        <v>28</v>
      </c>
      <c r="I12" s="1691" t="s">
        <v>28</v>
      </c>
    </row>
    <row customHeight="1" ht="11.25">
      <c r="A13" s="1691" t="s">
        <v>151</v>
      </c>
      <c r="B13" s="1691" t="s">
        <v>3216</v>
      </c>
      <c r="C13" s="1691" t="s">
        <v>28</v>
      </c>
      <c r="D13" s="1691" t="s">
        <v>3207</v>
      </c>
      <c r="E13" s="1691" t="s">
        <v>3213</v>
      </c>
      <c r="F13" s="1691" t="s">
        <v>28</v>
      </c>
      <c r="G13" s="1691" t="s">
        <v>28</v>
      </c>
      <c r="H13" s="1691" t="s">
        <v>28</v>
      </c>
      <c r="I13" s="1691" t="s">
        <v>28</v>
      </c>
    </row>
    <row customHeight="1" ht="11.25">
      <c r="A14" s="1691" t="s">
        <v>152</v>
      </c>
      <c r="B14" s="1691" t="s">
        <v>3217</v>
      </c>
      <c r="C14" s="1691" t="s">
        <v>28</v>
      </c>
      <c r="D14" s="1691" t="s">
        <v>3207</v>
      </c>
      <c r="E14" s="1691" t="s">
        <v>3198</v>
      </c>
      <c r="F14" s="1691" t="s">
        <v>28</v>
      </c>
      <c r="G14" s="1691" t="s">
        <v>28</v>
      </c>
      <c r="H14" s="1691" t="s">
        <v>28</v>
      </c>
      <c r="I14" s="1691" t="s">
        <v>28</v>
      </c>
    </row>
    <row customHeight="1" ht="11.25">
      <c r="A15" s="1691" t="s">
        <v>153</v>
      </c>
      <c r="B15" s="1691" t="s">
        <v>3218</v>
      </c>
      <c r="C15" s="1691" t="s">
        <v>28</v>
      </c>
      <c r="D15" s="1691" t="s">
        <v>3207</v>
      </c>
      <c r="E15" s="1691" t="s">
        <v>3211</v>
      </c>
      <c r="F15" s="1691" t="s">
        <v>28</v>
      </c>
      <c r="G15" s="1691" t="s">
        <v>28</v>
      </c>
      <c r="H15" s="1691" t="s">
        <v>28</v>
      </c>
      <c r="I15" s="1691" t="s">
        <v>28</v>
      </c>
    </row>
    <row customHeight="1" ht="11.25">
      <c r="A16" s="1691" t="s">
        <v>1468</v>
      </c>
      <c r="B16" s="1691" t="s">
        <v>3219</v>
      </c>
      <c r="C16" s="1691" t="s">
        <v>28</v>
      </c>
      <c r="D16" s="1691" t="s">
        <v>3207</v>
      </c>
      <c r="E16" s="1691" t="s">
        <v>3213</v>
      </c>
      <c r="F16" s="1691" t="s">
        <v>28</v>
      </c>
      <c r="G16" s="1691" t="s">
        <v>28</v>
      </c>
      <c r="H16" s="1691" t="s">
        <v>28</v>
      </c>
      <c r="I16" s="1691" t="s">
        <v>28</v>
      </c>
    </row>
    <row customHeight="1" ht="11.25">
      <c r="A17" s="1691" t="s">
        <v>1474</v>
      </c>
      <c r="B17" s="1691" t="s">
        <v>3220</v>
      </c>
      <c r="C17" s="1691" t="s">
        <v>28</v>
      </c>
      <c r="D17" s="1691" t="s">
        <v>3207</v>
      </c>
      <c r="E17" s="1691" t="s">
        <v>3213</v>
      </c>
      <c r="F17" s="1691" t="s">
        <v>28</v>
      </c>
      <c r="G17" s="1691" t="s">
        <v>28</v>
      </c>
      <c r="H17" s="1691" t="s">
        <v>28</v>
      </c>
      <c r="I17" s="1691" t="s">
        <v>28</v>
      </c>
    </row>
    <row customHeight="1" ht="11.25">
      <c r="A18" s="1691" t="s">
        <v>1486</v>
      </c>
      <c r="B18" s="1691" t="s">
        <v>3221</v>
      </c>
      <c r="C18" s="1691" t="s">
        <v>28</v>
      </c>
      <c r="D18" s="1691" t="s">
        <v>3207</v>
      </c>
      <c r="E18" s="1691" t="s">
        <v>3213</v>
      </c>
      <c r="F18" s="1691" t="s">
        <v>28</v>
      </c>
      <c r="G18" s="1691" t="s">
        <v>28</v>
      </c>
      <c r="H18" s="1691" t="s">
        <v>28</v>
      </c>
      <c r="I18" s="1691" t="s">
        <v>28</v>
      </c>
    </row>
    <row customHeight="1" ht="11.25">
      <c r="A19" s="1691" t="s">
        <v>1500</v>
      </c>
      <c r="B19" s="1691" t="s">
        <v>3222</v>
      </c>
      <c r="C19" s="1691" t="s">
        <v>28</v>
      </c>
      <c r="D19" s="1691" t="s">
        <v>3207</v>
      </c>
      <c r="E19" s="1691" t="s">
        <v>3213</v>
      </c>
      <c r="F19" s="1691" t="s">
        <v>28</v>
      </c>
      <c r="G19" s="1691" t="s">
        <v>28</v>
      </c>
      <c r="H19" s="1691" t="s">
        <v>28</v>
      </c>
      <c r="I19" s="1691" t="s">
        <v>28</v>
      </c>
    </row>
    <row customHeight="1" ht="11.25">
      <c r="A20" s="1691" t="s">
        <v>1512</v>
      </c>
      <c r="B20" s="1691" t="s">
        <v>3223</v>
      </c>
      <c r="C20" s="1691" t="s">
        <v>28</v>
      </c>
      <c r="D20" s="1691" t="s">
        <v>3224</v>
      </c>
      <c r="E20" s="1691" t="s">
        <v>3200</v>
      </c>
      <c r="F20" s="1691" t="s">
        <v>28</v>
      </c>
      <c r="G20" s="1691" t="s">
        <v>28</v>
      </c>
      <c r="H20" s="1691" t="s">
        <v>28</v>
      </c>
      <c r="I20" s="1691" t="s">
        <v>28</v>
      </c>
    </row>
    <row customHeight="1" ht="11.25">
      <c r="A21" s="1691" t="s">
        <v>1521</v>
      </c>
      <c r="B21" s="1691" t="s">
        <v>3225</v>
      </c>
      <c r="C21" s="1691" t="s">
        <v>28</v>
      </c>
      <c r="D21" s="1691" t="s">
        <v>3226</v>
      </c>
      <c r="E21" s="1691" t="s">
        <v>3211</v>
      </c>
      <c r="F21" s="1691" t="s">
        <v>28</v>
      </c>
      <c r="G21" s="1691" t="s">
        <v>28</v>
      </c>
      <c r="H21" s="1691" t="s">
        <v>28</v>
      </c>
      <c r="I21" s="1691" t="s">
        <v>28</v>
      </c>
    </row>
    <row customHeight="1" ht="11.25">
      <c r="A22" s="1691" t="s">
        <v>1537</v>
      </c>
      <c r="B22" s="1691" t="s">
        <v>3227</v>
      </c>
      <c r="C22" s="1691" t="s">
        <v>28</v>
      </c>
      <c r="D22" s="1691" t="s">
        <v>3228</v>
      </c>
      <c r="E22" s="1691" t="s">
        <v>3211</v>
      </c>
      <c r="F22" s="1691" t="s">
        <v>28</v>
      </c>
      <c r="G22" s="1691" t="s">
        <v>28</v>
      </c>
      <c r="H22" s="1691" t="s">
        <v>28</v>
      </c>
      <c r="I22" s="1691" t="s">
        <v>28</v>
      </c>
    </row>
    <row customHeight="1" ht="11.25">
      <c r="A23" s="1691" t="s">
        <v>1544</v>
      </c>
      <c r="B23" s="1691" t="s">
        <v>3229</v>
      </c>
      <c r="C23" s="1691" t="s">
        <v>28</v>
      </c>
      <c r="D23" s="1691" t="s">
        <v>3228</v>
      </c>
      <c r="E23" s="1691" t="s">
        <v>3230</v>
      </c>
      <c r="F23" s="1691" t="s">
        <v>28</v>
      </c>
      <c r="G23" s="1691" t="s">
        <v>28</v>
      </c>
      <c r="H23" s="1691" t="s">
        <v>28</v>
      </c>
      <c r="I23" s="1691" t="s">
        <v>28</v>
      </c>
    </row>
    <row customHeight="1" ht="11.25">
      <c r="A24" s="1691" t="s">
        <v>1552</v>
      </c>
      <c r="B24" s="1691" t="s">
        <v>3231</v>
      </c>
      <c r="C24" s="1691" t="s">
        <v>28</v>
      </c>
      <c r="D24" s="1691" t="s">
        <v>3207</v>
      </c>
      <c r="E24" s="1691" t="s">
        <v>3230</v>
      </c>
      <c r="F24" s="1691" t="s">
        <v>28</v>
      </c>
      <c r="G24" s="1691" t="s">
        <v>28</v>
      </c>
      <c r="H24" s="1691" t="s">
        <v>28</v>
      </c>
      <c r="I24" s="1691" t="s">
        <v>28</v>
      </c>
    </row>
    <row customHeight="1" ht="11.25">
      <c r="A25" s="1691" t="s">
        <v>1559</v>
      </c>
      <c r="B25" s="1691" t="s">
        <v>3232</v>
      </c>
      <c r="C25" s="1691" t="s">
        <v>28</v>
      </c>
      <c r="D25" s="1691" t="s">
        <v>3207</v>
      </c>
      <c r="E25" s="1691" t="s">
        <v>3211</v>
      </c>
      <c r="F25" s="1691" t="s">
        <v>28</v>
      </c>
      <c r="G25" s="1691" t="s">
        <v>28</v>
      </c>
      <c r="H25" s="1691" t="s">
        <v>28</v>
      </c>
      <c r="I25" s="1691" t="s">
        <v>28</v>
      </c>
    </row>
    <row customHeight="1" ht="11.25">
      <c r="A26" s="1691" t="s">
        <v>1563</v>
      </c>
      <c r="B26" s="1691" t="s">
        <v>3233</v>
      </c>
      <c r="C26" s="1691" t="s">
        <v>28</v>
      </c>
      <c r="D26" s="1691" t="s">
        <v>3207</v>
      </c>
      <c r="E26" s="1691" t="s">
        <v>3230</v>
      </c>
      <c r="F26" s="1691" t="s">
        <v>28</v>
      </c>
      <c r="G26" s="1691" t="s">
        <v>28</v>
      </c>
      <c r="H26" s="1691" t="s">
        <v>28</v>
      </c>
      <c r="I26" s="1691" t="s">
        <v>28</v>
      </c>
    </row>
    <row customHeight="1" ht="11.25">
      <c r="A27" s="1691" t="s">
        <v>1568</v>
      </c>
      <c r="B27" s="1691" t="s">
        <v>3234</v>
      </c>
      <c r="C27" s="1691" t="s">
        <v>28</v>
      </c>
      <c r="D27" s="1691" t="s">
        <v>3207</v>
      </c>
      <c r="E27" s="1691" t="s">
        <v>3200</v>
      </c>
      <c r="F27" s="1691" t="s">
        <v>28</v>
      </c>
      <c r="G27" s="1691" t="s">
        <v>28</v>
      </c>
      <c r="H27" s="1691" t="s">
        <v>28</v>
      </c>
      <c r="I27" s="1691" t="s">
        <v>28</v>
      </c>
    </row>
    <row customHeight="1" ht="11.25">
      <c r="A28" s="1691" t="s">
        <v>1576</v>
      </c>
      <c r="B28" s="1691" t="s">
        <v>3235</v>
      </c>
      <c r="C28" s="1691" t="s">
        <v>28</v>
      </c>
      <c r="D28" s="1691" t="s">
        <v>3207</v>
      </c>
      <c r="E28" s="1691" t="s">
        <v>3213</v>
      </c>
      <c r="F28" s="1691" t="s">
        <v>28</v>
      </c>
      <c r="G28" s="1691" t="s">
        <v>28</v>
      </c>
      <c r="H28" s="1691" t="s">
        <v>28</v>
      </c>
      <c r="I28" s="1691" t="s">
        <v>28</v>
      </c>
    </row>
    <row customHeight="1" ht="11.25">
      <c r="A29" s="1691" t="s">
        <v>1578</v>
      </c>
      <c r="B29" s="1691" t="s">
        <v>3236</v>
      </c>
      <c r="C29" s="1691" t="s">
        <v>28</v>
      </c>
      <c r="D29" s="1691" t="s">
        <v>3207</v>
      </c>
      <c r="E29" s="1691" t="s">
        <v>3230</v>
      </c>
      <c r="F29" s="1691" t="s">
        <v>28</v>
      </c>
      <c r="G29" s="1691" t="s">
        <v>28</v>
      </c>
      <c r="H29" s="1691" t="s">
        <v>28</v>
      </c>
      <c r="I29" s="1691" t="s">
        <v>28</v>
      </c>
    </row>
    <row customHeight="1" ht="11.25">
      <c r="A30" s="1691" t="s">
        <v>1581</v>
      </c>
      <c r="B30" s="1691" t="s">
        <v>3237</v>
      </c>
      <c r="C30" s="1691" t="s">
        <v>28</v>
      </c>
      <c r="D30" s="1691" t="s">
        <v>3207</v>
      </c>
      <c r="E30" s="1691" t="s">
        <v>3211</v>
      </c>
      <c r="F30" s="1691" t="s">
        <v>28</v>
      </c>
      <c r="G30" s="1691" t="s">
        <v>28</v>
      </c>
      <c r="H30" s="1691" t="s">
        <v>28</v>
      </c>
      <c r="I30" s="1691" t="s">
        <v>28</v>
      </c>
    </row>
    <row customHeight="1" ht="11.25">
      <c r="A31" s="1691" t="s">
        <v>1587</v>
      </c>
      <c r="B31" s="1691" t="s">
        <v>3238</v>
      </c>
      <c r="C31" s="1691" t="s">
        <v>28</v>
      </c>
      <c r="D31" s="1691" t="s">
        <v>3239</v>
      </c>
      <c r="E31" s="1691" t="s">
        <v>3230</v>
      </c>
      <c r="F31" s="1691" t="s">
        <v>28</v>
      </c>
      <c r="G31" s="1691" t="s">
        <v>28</v>
      </c>
      <c r="H31" s="1691" t="s">
        <v>28</v>
      </c>
      <c r="I31" s="1691" t="s">
        <v>28</v>
      </c>
    </row>
    <row customHeight="1" ht="11.25">
      <c r="A32" s="1691" t="s">
        <v>1589</v>
      </c>
      <c r="B32" s="1691" t="s">
        <v>3240</v>
      </c>
      <c r="C32" s="1691" t="s">
        <v>28</v>
      </c>
      <c r="D32" s="1691" t="s">
        <v>3226</v>
      </c>
      <c r="E32" s="1691" t="s">
        <v>3200</v>
      </c>
      <c r="F32" s="1691" t="s">
        <v>28</v>
      </c>
      <c r="G32" s="1691" t="s">
        <v>28</v>
      </c>
      <c r="H32" s="1691" t="s">
        <v>28</v>
      </c>
      <c r="I32" s="1691" t="s">
        <v>28</v>
      </c>
    </row>
    <row customHeight="1" ht="11.25">
      <c r="A33" s="1691" t="s">
        <v>1591</v>
      </c>
      <c r="B33" s="1691" t="s">
        <v>3241</v>
      </c>
      <c r="C33" s="1691" t="s">
        <v>28</v>
      </c>
      <c r="D33" s="1691" t="s">
        <v>3242</v>
      </c>
      <c r="E33" s="1691" t="s">
        <v>3209</v>
      </c>
      <c r="F33" s="1691" t="s">
        <v>28</v>
      </c>
      <c r="G33" s="1691" t="s">
        <v>28</v>
      </c>
      <c r="H33" s="1691" t="s">
        <v>28</v>
      </c>
      <c r="I33" s="1691" t="s">
        <v>28</v>
      </c>
    </row>
    <row customHeight="1" ht="11.25">
      <c r="A34" s="1691" t="s">
        <v>1593</v>
      </c>
      <c r="B34" s="1691" t="s">
        <v>3243</v>
      </c>
      <c r="C34" s="1691" t="s">
        <v>28</v>
      </c>
      <c r="D34" s="1691" t="s">
        <v>3202</v>
      </c>
      <c r="E34" s="1691" t="s">
        <v>3211</v>
      </c>
      <c r="F34" s="1691" t="s">
        <v>28</v>
      </c>
      <c r="G34" s="1691" t="s">
        <v>28</v>
      </c>
      <c r="H34" s="1691" t="s">
        <v>28</v>
      </c>
      <c r="I34" s="1691" t="s">
        <v>28</v>
      </c>
    </row>
    <row customHeight="1" ht="11.25">
      <c r="A35" s="1691" t="s">
        <v>1598</v>
      </c>
      <c r="B35" s="1691" t="s">
        <v>3244</v>
      </c>
      <c r="C35" s="1691" t="s">
        <v>28</v>
      </c>
      <c r="D35" s="1691" t="s">
        <v>3202</v>
      </c>
      <c r="E35" s="1691" t="s">
        <v>3198</v>
      </c>
      <c r="F35" s="1691" t="s">
        <v>28</v>
      </c>
      <c r="G35" s="1691" t="s">
        <v>28</v>
      </c>
      <c r="H35" s="1691" t="s">
        <v>28</v>
      </c>
      <c r="I35" s="1691" t="s">
        <v>28</v>
      </c>
    </row>
    <row customHeight="1" ht="11.25">
      <c r="A36" s="1691" t="s">
        <v>1603</v>
      </c>
      <c r="B36" s="1691" t="s">
        <v>3245</v>
      </c>
      <c r="C36" s="1691" t="s">
        <v>28</v>
      </c>
      <c r="D36" s="1691" t="s">
        <v>3207</v>
      </c>
      <c r="E36" s="1691" t="s">
        <v>3246</v>
      </c>
      <c r="F36" s="1691" t="s">
        <v>28</v>
      </c>
      <c r="G36" s="1691" t="s">
        <v>28</v>
      </c>
      <c r="H36" s="1691" t="s">
        <v>28</v>
      </c>
      <c r="I36" s="1691" t="s">
        <v>28</v>
      </c>
    </row>
    <row customHeight="1" ht="11.25">
      <c r="A37" s="1691" t="s">
        <v>1607</v>
      </c>
      <c r="B37" s="1691" t="s">
        <v>3247</v>
      </c>
      <c r="C37" s="1691" t="s">
        <v>28</v>
      </c>
      <c r="D37" s="1691" t="s">
        <v>3207</v>
      </c>
      <c r="E37" s="1691" t="s">
        <v>3230</v>
      </c>
      <c r="F37" s="1691" t="s">
        <v>28</v>
      </c>
      <c r="G37" s="1691" t="s">
        <v>28</v>
      </c>
      <c r="H37" s="1691" t="s">
        <v>28</v>
      </c>
      <c r="I37" s="1691" t="s">
        <v>28</v>
      </c>
    </row>
    <row customHeight="1" ht="11.25">
      <c r="A38" s="1691" t="s">
        <v>1615</v>
      </c>
      <c r="B38" s="1691" t="s">
        <v>3248</v>
      </c>
      <c r="C38" s="1691" t="s">
        <v>28</v>
      </c>
      <c r="D38" s="1691" t="s">
        <v>3202</v>
      </c>
      <c r="E38" s="1691" t="s">
        <v>3198</v>
      </c>
      <c r="F38" s="1691" t="s">
        <v>28</v>
      </c>
      <c r="G38" s="1691" t="s">
        <v>28</v>
      </c>
      <c r="H38" s="1691" t="s">
        <v>28</v>
      </c>
      <c r="I38" s="1691" t="s">
        <v>28</v>
      </c>
    </row>
    <row customHeight="1" ht="11.25">
      <c r="A39" s="1691" t="s">
        <v>1621</v>
      </c>
      <c r="B39" s="1691" t="s">
        <v>3249</v>
      </c>
      <c r="C39" s="1691" t="s">
        <v>28</v>
      </c>
      <c r="D39" s="1691" t="s">
        <v>3202</v>
      </c>
      <c r="E39" s="1691" t="s">
        <v>3211</v>
      </c>
      <c r="F39" s="1691" t="s">
        <v>28</v>
      </c>
      <c r="G39" s="1691" t="s">
        <v>28</v>
      </c>
      <c r="H39" s="1691" t="s">
        <v>28</v>
      </c>
      <c r="I39" s="1691" t="s">
        <v>28</v>
      </c>
    </row>
    <row customHeight="1" ht="11.25">
      <c r="A40" s="1691" t="s">
        <v>1626</v>
      </c>
      <c r="B40" s="1691" t="s">
        <v>3250</v>
      </c>
      <c r="C40" s="1691" t="s">
        <v>28</v>
      </c>
      <c r="D40" s="1691" t="s">
        <v>3202</v>
      </c>
      <c r="E40" s="1691" t="s">
        <v>3211</v>
      </c>
      <c r="F40" s="1691" t="s">
        <v>28</v>
      </c>
      <c r="G40" s="1691" t="s">
        <v>28</v>
      </c>
      <c r="H40" s="1691" t="s">
        <v>28</v>
      </c>
      <c r="I40" s="1691" t="s">
        <v>28</v>
      </c>
    </row>
    <row customHeight="1" ht="11.25">
      <c r="A41" s="1691" t="s">
        <v>1630</v>
      </c>
      <c r="B41" s="1691" t="s">
        <v>3251</v>
      </c>
      <c r="C41" s="1691" t="s">
        <v>28</v>
      </c>
      <c r="D41" s="1691" t="s">
        <v>3202</v>
      </c>
      <c r="E41" s="1691" t="s">
        <v>3209</v>
      </c>
      <c r="F41" s="1691" t="s">
        <v>28</v>
      </c>
      <c r="G41" s="1691" t="s">
        <v>28</v>
      </c>
      <c r="H41" s="1691" t="s">
        <v>28</v>
      </c>
      <c r="I41" s="1691" t="s">
        <v>28</v>
      </c>
    </row>
    <row customHeight="1" ht="11.25">
      <c r="A42" s="1691" t="s">
        <v>1633</v>
      </c>
      <c r="B42" s="1691" t="s">
        <v>3252</v>
      </c>
      <c r="C42" s="1691" t="s">
        <v>28</v>
      </c>
      <c r="D42" s="1691" t="s">
        <v>3197</v>
      </c>
      <c r="E42" s="1691" t="s">
        <v>3209</v>
      </c>
      <c r="F42" s="1691" t="s">
        <v>28</v>
      </c>
      <c r="G42" s="1691" t="s">
        <v>28</v>
      </c>
      <c r="H42" s="1691" t="s">
        <v>28</v>
      </c>
      <c r="I42" s="1691" t="s">
        <v>28</v>
      </c>
    </row>
    <row customHeight="1" ht="11.25">
      <c r="A43" s="1691" t="s">
        <v>1640</v>
      </c>
      <c r="B43" s="1691" t="s">
        <v>3253</v>
      </c>
      <c r="C43" s="1691" t="s">
        <v>28</v>
      </c>
      <c r="D43" s="1691" t="s">
        <v>3197</v>
      </c>
      <c r="E43" s="1691" t="s">
        <v>3254</v>
      </c>
      <c r="F43" s="1691" t="s">
        <v>28</v>
      </c>
      <c r="G43" s="1691" t="s">
        <v>28</v>
      </c>
      <c r="H43" s="1691" t="s">
        <v>28</v>
      </c>
      <c r="I43" s="1691" t="s">
        <v>28</v>
      </c>
    </row>
    <row customHeight="1" ht="11.25">
      <c r="A44" s="1691" t="s">
        <v>1649</v>
      </c>
      <c r="B44" s="1691" t="s">
        <v>3255</v>
      </c>
      <c r="C44" s="1691" t="s">
        <v>28</v>
      </c>
      <c r="D44" s="1691" t="s">
        <v>3197</v>
      </c>
      <c r="E44" s="1691" t="s">
        <v>3200</v>
      </c>
      <c r="F44" s="1691" t="s">
        <v>28</v>
      </c>
      <c r="G44" s="1691" t="s">
        <v>28</v>
      </c>
      <c r="H44" s="1691" t="s">
        <v>28</v>
      </c>
      <c r="I44" s="1691" t="s">
        <v>28</v>
      </c>
    </row>
    <row customHeight="1" ht="11.25">
      <c r="A45" s="1691" t="s">
        <v>1654</v>
      </c>
      <c r="B45" s="1691" t="s">
        <v>3256</v>
      </c>
      <c r="C45" s="1691" t="s">
        <v>28</v>
      </c>
      <c r="D45" s="1691" t="s">
        <v>3197</v>
      </c>
      <c r="E45" s="1691" t="s">
        <v>3209</v>
      </c>
      <c r="F45" s="1691" t="s">
        <v>28</v>
      </c>
      <c r="G45" s="1691" t="s">
        <v>28</v>
      </c>
      <c r="H45" s="1691" t="s">
        <v>28</v>
      </c>
      <c r="I45" s="1691" t="s">
        <v>28</v>
      </c>
    </row>
    <row customHeight="1" ht="11.25">
      <c r="A46" s="1691" t="s">
        <v>1658</v>
      </c>
      <c r="B46" s="1691" t="s">
        <v>3257</v>
      </c>
      <c r="C46" s="1691" t="s">
        <v>28</v>
      </c>
      <c r="D46" s="1691" t="s">
        <v>3197</v>
      </c>
      <c r="E46" s="1691" t="s">
        <v>3209</v>
      </c>
      <c r="F46" s="1691" t="s">
        <v>28</v>
      </c>
      <c r="G46" s="1691" t="s">
        <v>28</v>
      </c>
      <c r="H46" s="1691" t="s">
        <v>28</v>
      </c>
      <c r="I46" s="1691" t="s">
        <v>28</v>
      </c>
    </row>
    <row customHeight="1" ht="11.25">
      <c r="A47" s="1691" t="s">
        <v>1664</v>
      </c>
      <c r="B47" s="1691" t="s">
        <v>3258</v>
      </c>
      <c r="C47" s="1691" t="s">
        <v>28</v>
      </c>
      <c r="D47" s="1691" t="s">
        <v>3197</v>
      </c>
      <c r="E47" s="1691" t="s">
        <v>3200</v>
      </c>
      <c r="F47" s="1691" t="s">
        <v>28</v>
      </c>
      <c r="G47" s="1691" t="s">
        <v>28</v>
      </c>
      <c r="H47" s="1691" t="s">
        <v>28</v>
      </c>
      <c r="I4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9BF5B-11F8-402A-6213-0F181D51056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CAE23-222B-B728-6038-18463AFBA48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"Хуадянь-Тенинская ТЭЦ"</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BCD22-0CB6-6AE8-83E8-B79E719C0B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3259</v>
      </c>
    </row>
    <row customHeight="1" ht="11.25">
      <c r="A2" s="64" t="s">
        <v>98</v>
      </c>
      <c r="B2" s="64" t="s">
        <v>3260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1C398-0FC8-71B8-6C73-998E64BA31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3261</v>
      </c>
      <c r="B1" s="835" t="s">
        <v>3262</v>
      </c>
    </row>
    <row customHeight="1" ht="11.25">
      <c r="A2" s="835">
        <v>4213775</v>
      </c>
      <c r="B2" s="835" t="s">
        <v>1227</v>
      </c>
    </row>
    <row customHeight="1" ht="11.25">
      <c r="A3" s="835">
        <v>4213784</v>
      </c>
      <c r="B3" s="835" t="s">
        <v>1259</v>
      </c>
    </row>
    <row customHeight="1" ht="11.25">
      <c r="A4" s="835">
        <v>4213781</v>
      </c>
      <c r="B4" s="835" t="s">
        <v>1252</v>
      </c>
    </row>
    <row customHeight="1" ht="11.25">
      <c r="A5" s="835">
        <v>4213776</v>
      </c>
      <c r="B5" s="835" t="s">
        <v>172</v>
      </c>
    </row>
    <row customHeight="1" ht="11.25">
      <c r="A6" s="835">
        <v>4213777</v>
      </c>
      <c r="B6" s="835" t="s">
        <v>178</v>
      </c>
    </row>
    <row customHeight="1" ht="11.25">
      <c r="A7" s="835">
        <v>4213778</v>
      </c>
      <c r="B7" s="835" t="s">
        <v>184</v>
      </c>
    </row>
    <row customHeight="1" ht="11.25">
      <c r="A8" s="835">
        <v>4213780</v>
      </c>
      <c r="B8" s="835" t="s">
        <v>190</v>
      </c>
    </row>
    <row customHeight="1" ht="11.25">
      <c r="A9" s="835">
        <v>4213779</v>
      </c>
      <c r="B9" s="835" t="s">
        <v>1393</v>
      </c>
    </row>
    <row customHeight="1" ht="11.25">
      <c r="A10" s="835">
        <v>4213783</v>
      </c>
      <c r="B10" s="835" t="s">
        <v>1408</v>
      </c>
    </row>
    <row customHeight="1" ht="11.25">
      <c r="A11" s="835">
        <v>4213782</v>
      </c>
      <c r="B11" s="83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93326-5D4B-35DC-BCF6-B482D947D5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3261</v>
      </c>
      <c r="B1" s="835" t="s">
        <v>3263</v>
      </c>
    </row>
    <row customHeight="1" ht="11.25">
      <c r="A2" s="835" t="s">
        <v>3264</v>
      </c>
      <c r="B2" s="835" t="s">
        <v>1506</v>
      </c>
    </row>
    <row customHeight="1" ht="11.25">
      <c r="A3" s="835" t="s">
        <v>3265</v>
      </c>
      <c r="B3" s="835" t="s">
        <v>1516</v>
      </c>
    </row>
    <row customHeight="1" ht="11.25">
      <c r="A4" s="835" t="s">
        <v>3266</v>
      </c>
      <c r="B4" s="835" t="s">
        <v>1525</v>
      </c>
    </row>
    <row customHeight="1" ht="11.25">
      <c r="A5" s="835" t="s">
        <v>3267</v>
      </c>
      <c r="B5" s="835" t="s">
        <v>1534</v>
      </c>
    </row>
    <row customHeight="1" ht="11.25">
      <c r="A6" s="835" t="s">
        <v>3268</v>
      </c>
      <c r="B6" s="835" t="s">
        <v>1540</v>
      </c>
    </row>
    <row customHeight="1" ht="11.25">
      <c r="A7" s="835" t="s">
        <v>3269</v>
      </c>
      <c r="B7" s="835" t="s">
        <v>1548</v>
      </c>
    </row>
    <row customHeight="1" ht="11.25">
      <c r="A8" s="835" t="s">
        <v>3270</v>
      </c>
      <c r="B8" s="835" t="s">
        <v>1555</v>
      </c>
    </row>
    <row customHeight="1" ht="11.25">
      <c r="A9" s="835" t="s">
        <v>3271</v>
      </c>
      <c r="B9" s="835" t="s">
        <v>1561</v>
      </c>
    </row>
    <row customHeight="1" ht="11.25">
      <c r="A10" s="835" t="s">
        <v>3272</v>
      </c>
      <c r="B10" s="835" t="s">
        <v>1565</v>
      </c>
    </row>
    <row customHeight="1" ht="11.25">
      <c r="A11" s="835" t="s">
        <v>3273</v>
      </c>
      <c r="B11" s="835"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8F2B9-2B5A-21EF-D753-6B1FE3E3BCF5}" mc:Ignorable="x14ac xr xr2 xr3">
  <sheetPr>
    <tabColor rgb="FFFFCC99"/>
  </sheetPr>
  <dimension ref="A1:G114"/>
  <sheetViews>
    <sheetView topLeftCell="A1" showGridLines="0" workbookViewId="0">
      <selection activeCell="A1" sqref="A1"/>
    </sheetView>
  </sheetViews>
  <sheetFormatPr customHeight="1" defaultRowHeight="11.25"/>
  <sheetData>
    <row customHeight="1" ht="11.25">
      <c r="A1" s="373" t="s">
        <v>2903</v>
      </c>
      <c r="B1" s="373" t="s">
        <v>2904</v>
      </c>
      <c r="C1" s="373" t="s">
        <v>2905</v>
      </c>
      <c r="D1" s="373" t="s">
        <v>2906</v>
      </c>
      <c r="E1" s="0" t="s">
        <v>2907</v>
      </c>
      <c r="F1" s="0" t="s">
        <v>2908</v>
      </c>
      <c r="G1" s="0" t="s">
        <v>2909</v>
      </c>
    </row>
    <row customHeight="1" ht="11.25">
      <c r="A2" s="0" t="s">
        <v>16</v>
      </c>
      <c r="B2" s="0" t="s">
        <v>2910</v>
      </c>
      <c r="C2" s="0" t="s">
        <v>2911</v>
      </c>
      <c r="D2" s="0" t="s">
        <v>2910</v>
      </c>
      <c r="E2" s="0" t="s">
        <v>2911</v>
      </c>
      <c r="F2" s="0" t="s">
        <v>2912</v>
      </c>
      <c r="G2" s="0" t="s">
        <v>109</v>
      </c>
    </row>
    <row customHeight="1" ht="11.25">
      <c r="A3" s="0" t="s">
        <v>16</v>
      </c>
      <c r="B3" s="0" t="s">
        <v>2913</v>
      </c>
      <c r="C3" s="0" t="s">
        <v>2914</v>
      </c>
      <c r="D3" s="0" t="s">
        <v>2915</v>
      </c>
      <c r="E3" s="0" t="s">
        <v>2916</v>
      </c>
      <c r="F3" s="0" t="s">
        <v>2917</v>
      </c>
      <c r="G3" s="0" t="s">
        <v>110</v>
      </c>
    </row>
    <row customHeight="1" ht="11.25">
      <c r="A4" s="0" t="s">
        <v>16</v>
      </c>
      <c r="B4" s="0" t="s">
        <v>2913</v>
      </c>
      <c r="C4" s="0" t="s">
        <v>2914</v>
      </c>
      <c r="D4" s="0" t="s">
        <v>2913</v>
      </c>
      <c r="E4" s="0" t="s">
        <v>2914</v>
      </c>
      <c r="F4" s="0" t="s">
        <v>2918</v>
      </c>
      <c r="G4" s="0" t="s">
        <v>90</v>
      </c>
    </row>
    <row customHeight="1" ht="11.25">
      <c r="A5" s="0" t="s">
        <v>16</v>
      </c>
      <c r="B5" s="0" t="s">
        <v>2913</v>
      </c>
      <c r="C5" s="0" t="s">
        <v>2914</v>
      </c>
      <c r="D5" s="0" t="s">
        <v>2919</v>
      </c>
      <c r="E5" s="0" t="s">
        <v>2920</v>
      </c>
      <c r="F5" s="0" t="s">
        <v>2917</v>
      </c>
      <c r="G5" s="0" t="s">
        <v>91</v>
      </c>
    </row>
    <row customHeight="1" ht="11.25">
      <c r="A6" s="0" t="s">
        <v>16</v>
      </c>
      <c r="B6" s="0" t="s">
        <v>2913</v>
      </c>
      <c r="C6" s="0" t="s">
        <v>2914</v>
      </c>
      <c r="D6" s="0" t="s">
        <v>2921</v>
      </c>
      <c r="E6" s="0" t="s">
        <v>2922</v>
      </c>
      <c r="F6" s="0" t="s">
        <v>2917</v>
      </c>
      <c r="G6" s="0" t="s">
        <v>111</v>
      </c>
    </row>
    <row customHeight="1" ht="11.25">
      <c r="A7" s="0" t="s">
        <v>16</v>
      </c>
      <c r="B7" s="0" t="s">
        <v>2923</v>
      </c>
      <c r="C7" s="0" t="s">
        <v>2924</v>
      </c>
      <c r="D7" s="0" t="s">
        <v>2923</v>
      </c>
      <c r="E7" s="0" t="s">
        <v>2924</v>
      </c>
      <c r="F7" s="0" t="s">
        <v>2912</v>
      </c>
      <c r="G7" s="0" t="s">
        <v>92</v>
      </c>
    </row>
    <row customHeight="1" ht="11.25">
      <c r="A8" s="0" t="s">
        <v>16</v>
      </c>
      <c r="B8" s="0" t="s">
        <v>2925</v>
      </c>
      <c r="C8" s="0" t="s">
        <v>2926</v>
      </c>
      <c r="D8" s="0" t="s">
        <v>2927</v>
      </c>
      <c r="E8" s="0" t="s">
        <v>2928</v>
      </c>
      <c r="F8" s="0" t="s">
        <v>2917</v>
      </c>
      <c r="G8" s="0" t="s">
        <v>93</v>
      </c>
    </row>
    <row customHeight="1" ht="11.25">
      <c r="A9" s="0" t="s">
        <v>16</v>
      </c>
      <c r="B9" s="0" t="s">
        <v>2925</v>
      </c>
      <c r="C9" s="0" t="s">
        <v>2926</v>
      </c>
      <c r="D9" s="0" t="s">
        <v>2925</v>
      </c>
      <c r="E9" s="0" t="s">
        <v>2926</v>
      </c>
      <c r="F9" s="0" t="s">
        <v>2918</v>
      </c>
      <c r="G9" s="0" t="s">
        <v>112</v>
      </c>
    </row>
    <row customHeight="1" ht="11.25">
      <c r="A10" s="0" t="s">
        <v>16</v>
      </c>
      <c r="B10" s="0" t="s">
        <v>2925</v>
      </c>
      <c r="C10" s="0" t="s">
        <v>2926</v>
      </c>
      <c r="D10" s="0" t="s">
        <v>2929</v>
      </c>
      <c r="E10" s="0" t="s">
        <v>2930</v>
      </c>
      <c r="F10" s="0" t="s">
        <v>2917</v>
      </c>
      <c r="G10" s="0" t="s">
        <v>148</v>
      </c>
    </row>
    <row customHeight="1" ht="11.25">
      <c r="A11" s="0" t="s">
        <v>16</v>
      </c>
      <c r="B11" s="0" t="s">
        <v>2925</v>
      </c>
      <c r="C11" s="0" t="s">
        <v>2926</v>
      </c>
      <c r="D11" s="0" t="s">
        <v>2931</v>
      </c>
      <c r="E11" s="0" t="s">
        <v>2932</v>
      </c>
      <c r="F11" s="0" t="s">
        <v>2917</v>
      </c>
      <c r="G11" s="0" t="s">
        <v>149</v>
      </c>
    </row>
    <row customHeight="1" ht="11.25">
      <c r="A12" s="0" t="s">
        <v>16</v>
      </c>
      <c r="B12" s="0" t="s">
        <v>2925</v>
      </c>
      <c r="C12" s="0" t="s">
        <v>2926</v>
      </c>
      <c r="D12" s="0" t="s">
        <v>2933</v>
      </c>
      <c r="E12" s="0" t="s">
        <v>2934</v>
      </c>
      <c r="F12" s="0" t="s">
        <v>2917</v>
      </c>
      <c r="G12" s="0" t="s">
        <v>150</v>
      </c>
    </row>
    <row customHeight="1" ht="11.25">
      <c r="A13" s="0" t="s">
        <v>16</v>
      </c>
      <c r="B13" s="0" t="s">
        <v>2925</v>
      </c>
      <c r="C13" s="0" t="s">
        <v>2926</v>
      </c>
      <c r="D13" s="0" t="s">
        <v>2935</v>
      </c>
      <c r="E13" s="0" t="s">
        <v>2936</v>
      </c>
      <c r="F13" s="0" t="s">
        <v>2917</v>
      </c>
      <c r="G13" s="0" t="s">
        <v>151</v>
      </c>
    </row>
    <row customHeight="1" ht="11.25">
      <c r="A14" s="0" t="s">
        <v>16</v>
      </c>
      <c r="B14" s="0" t="s">
        <v>2937</v>
      </c>
      <c r="C14" s="0" t="s">
        <v>2938</v>
      </c>
      <c r="D14" s="0" t="s">
        <v>2937</v>
      </c>
      <c r="E14" s="0" t="s">
        <v>2938</v>
      </c>
      <c r="F14" s="0" t="s">
        <v>2912</v>
      </c>
      <c r="G14" s="0" t="s">
        <v>152</v>
      </c>
    </row>
    <row customHeight="1" ht="11.25">
      <c r="A15" s="0" t="s">
        <v>16</v>
      </c>
      <c r="B15" s="0" t="s">
        <v>2939</v>
      </c>
      <c r="C15" s="0" t="s">
        <v>2940</v>
      </c>
      <c r="D15" s="0" t="s">
        <v>2939</v>
      </c>
      <c r="E15" s="0" t="s">
        <v>2940</v>
      </c>
      <c r="F15" s="0" t="s">
        <v>2918</v>
      </c>
      <c r="G15" s="0" t="s">
        <v>153</v>
      </c>
    </row>
    <row customHeight="1" ht="11.25">
      <c r="A16" s="0" t="s">
        <v>16</v>
      </c>
      <c r="B16" s="0" t="s">
        <v>2939</v>
      </c>
      <c r="C16" s="0" t="s">
        <v>2940</v>
      </c>
      <c r="D16" s="0" t="s">
        <v>2941</v>
      </c>
      <c r="E16" s="0" t="s">
        <v>2942</v>
      </c>
      <c r="F16" s="0" t="s">
        <v>2917</v>
      </c>
      <c r="G16" s="0" t="s">
        <v>1468</v>
      </c>
    </row>
    <row customHeight="1" ht="11.25">
      <c r="A17" s="0" t="s">
        <v>16</v>
      </c>
      <c r="B17" s="0" t="s">
        <v>2939</v>
      </c>
      <c r="C17" s="0" t="s">
        <v>2940</v>
      </c>
      <c r="D17" s="0" t="s">
        <v>2943</v>
      </c>
      <c r="E17" s="0" t="s">
        <v>2944</v>
      </c>
      <c r="F17" s="0" t="s">
        <v>2917</v>
      </c>
      <c r="G17" s="0" t="s">
        <v>1474</v>
      </c>
    </row>
    <row customHeight="1" ht="11.25">
      <c r="A18" s="0" t="s">
        <v>16</v>
      </c>
      <c r="B18" s="0" t="s">
        <v>2939</v>
      </c>
      <c r="C18" s="0" t="s">
        <v>2940</v>
      </c>
      <c r="D18" s="0" t="s">
        <v>2945</v>
      </c>
      <c r="E18" s="0" t="s">
        <v>2946</v>
      </c>
      <c r="F18" s="0" t="s">
        <v>2917</v>
      </c>
      <c r="G18" s="0" t="s">
        <v>1486</v>
      </c>
    </row>
    <row customHeight="1" ht="11.25">
      <c r="A19" s="0" t="s">
        <v>16</v>
      </c>
      <c r="B19" s="0" t="s">
        <v>2947</v>
      </c>
      <c r="C19" s="0" t="s">
        <v>2948</v>
      </c>
      <c r="D19" s="0" t="s">
        <v>2947</v>
      </c>
      <c r="E19" s="0" t="s">
        <v>2948</v>
      </c>
      <c r="F19" s="0" t="s">
        <v>2912</v>
      </c>
      <c r="G19" s="0" t="s">
        <v>1500</v>
      </c>
    </row>
    <row customHeight="1" ht="11.25">
      <c r="A20" s="0" t="s">
        <v>16</v>
      </c>
      <c r="B20" s="0" t="s">
        <v>2949</v>
      </c>
      <c r="C20" s="0" t="s">
        <v>2950</v>
      </c>
      <c r="D20" s="0" t="s">
        <v>2951</v>
      </c>
      <c r="E20" s="0" t="s">
        <v>2952</v>
      </c>
      <c r="F20" s="0" t="s">
        <v>2917</v>
      </c>
      <c r="G20" s="0" t="s">
        <v>1512</v>
      </c>
    </row>
    <row customHeight="1" ht="11.25">
      <c r="A21" s="0" t="s">
        <v>16</v>
      </c>
      <c r="B21" s="0" t="s">
        <v>2949</v>
      </c>
      <c r="C21" s="0" t="s">
        <v>2950</v>
      </c>
      <c r="D21" s="0" t="s">
        <v>2949</v>
      </c>
      <c r="E21" s="0" t="s">
        <v>2950</v>
      </c>
      <c r="F21" s="0" t="s">
        <v>2918</v>
      </c>
      <c r="G21" s="0" t="s">
        <v>1521</v>
      </c>
    </row>
    <row customHeight="1" ht="11.25">
      <c r="A22" s="0" t="s">
        <v>16</v>
      </c>
      <c r="B22" s="0" t="s">
        <v>2949</v>
      </c>
      <c r="C22" s="0" t="s">
        <v>2950</v>
      </c>
      <c r="D22" s="0" t="s">
        <v>2953</v>
      </c>
      <c r="E22" s="0" t="s">
        <v>2954</v>
      </c>
      <c r="F22" s="0" t="s">
        <v>2955</v>
      </c>
      <c r="G22" s="0" t="s">
        <v>1537</v>
      </c>
    </row>
    <row customHeight="1" ht="11.25">
      <c r="A23" s="0" t="s">
        <v>16</v>
      </c>
      <c r="B23" s="0" t="s">
        <v>2949</v>
      </c>
      <c r="C23" s="0" t="s">
        <v>2950</v>
      </c>
      <c r="D23" s="0" t="s">
        <v>2956</v>
      </c>
      <c r="E23" s="0" t="s">
        <v>2957</v>
      </c>
      <c r="F23" s="0" t="s">
        <v>2917</v>
      </c>
      <c r="G23" s="0" t="s">
        <v>1544</v>
      </c>
    </row>
    <row customHeight="1" ht="11.25">
      <c r="A24" s="0" t="s">
        <v>16</v>
      </c>
      <c r="B24" s="0" t="s">
        <v>2949</v>
      </c>
      <c r="C24" s="0" t="s">
        <v>2950</v>
      </c>
      <c r="D24" s="0" t="s">
        <v>2958</v>
      </c>
      <c r="E24" s="0" t="s">
        <v>2959</v>
      </c>
      <c r="F24" s="0" t="s">
        <v>2917</v>
      </c>
      <c r="G24" s="0" t="s">
        <v>1552</v>
      </c>
    </row>
    <row customHeight="1" ht="11.25">
      <c r="A25" s="0" t="s">
        <v>16</v>
      </c>
      <c r="B25" s="0" t="s">
        <v>2949</v>
      </c>
      <c r="C25" s="0" t="s">
        <v>2950</v>
      </c>
      <c r="D25" s="0" t="s">
        <v>2960</v>
      </c>
      <c r="E25" s="0" t="s">
        <v>2961</v>
      </c>
      <c r="F25" s="0" t="s">
        <v>2917</v>
      </c>
      <c r="G25" s="0" t="s">
        <v>1559</v>
      </c>
    </row>
    <row customHeight="1" ht="11.25">
      <c r="A26" s="0" t="s">
        <v>16</v>
      </c>
      <c r="B26" s="0" t="s">
        <v>2962</v>
      </c>
      <c r="C26" s="0" t="s">
        <v>2963</v>
      </c>
      <c r="D26" s="0" t="s">
        <v>2962</v>
      </c>
      <c r="E26" s="0" t="s">
        <v>2963</v>
      </c>
      <c r="F26" s="0" t="s">
        <v>2912</v>
      </c>
      <c r="G26" s="0" t="s">
        <v>1563</v>
      </c>
    </row>
    <row customHeight="1" ht="11.25">
      <c r="A27" s="0" t="s">
        <v>16</v>
      </c>
      <c r="B27" s="0" t="s">
        <v>2964</v>
      </c>
      <c r="C27" s="0" t="s">
        <v>2965</v>
      </c>
      <c r="D27" s="0" t="s">
        <v>2966</v>
      </c>
      <c r="E27" s="0" t="s">
        <v>2967</v>
      </c>
      <c r="F27" s="0" t="s">
        <v>2955</v>
      </c>
      <c r="G27" s="0" t="s">
        <v>1568</v>
      </c>
    </row>
    <row customHeight="1" ht="11.25">
      <c r="A28" s="0" t="s">
        <v>16</v>
      </c>
      <c r="B28" s="0" t="s">
        <v>2964</v>
      </c>
      <c r="C28" s="0" t="s">
        <v>2965</v>
      </c>
      <c r="D28" s="0" t="s">
        <v>2964</v>
      </c>
      <c r="E28" s="0" t="s">
        <v>2965</v>
      </c>
      <c r="F28" s="0" t="s">
        <v>2918</v>
      </c>
      <c r="G28" s="0" t="s">
        <v>1576</v>
      </c>
    </row>
    <row customHeight="1" ht="11.25">
      <c r="A29" s="0" t="s">
        <v>16</v>
      </c>
      <c r="B29" s="0" t="s">
        <v>2964</v>
      </c>
      <c r="C29" s="0" t="s">
        <v>2965</v>
      </c>
      <c r="D29" s="0" t="s">
        <v>2968</v>
      </c>
      <c r="E29" s="0" t="s">
        <v>2969</v>
      </c>
      <c r="F29" s="0" t="s">
        <v>2917</v>
      </c>
      <c r="G29" s="0" t="s">
        <v>1578</v>
      </c>
    </row>
    <row customHeight="1" ht="11.25">
      <c r="A30" s="0" t="s">
        <v>16</v>
      </c>
      <c r="B30" s="0" t="s">
        <v>2964</v>
      </c>
      <c r="C30" s="0" t="s">
        <v>2965</v>
      </c>
      <c r="D30" s="0" t="s">
        <v>2970</v>
      </c>
      <c r="E30" s="0" t="s">
        <v>2971</v>
      </c>
      <c r="F30" s="0" t="s">
        <v>2917</v>
      </c>
      <c r="G30" s="0" t="s">
        <v>1581</v>
      </c>
    </row>
    <row customHeight="1" ht="11.25">
      <c r="A31" s="0" t="s">
        <v>16</v>
      </c>
      <c r="B31" s="0" t="s">
        <v>2964</v>
      </c>
      <c r="C31" s="0" t="s">
        <v>2965</v>
      </c>
      <c r="D31" s="0" t="s">
        <v>2972</v>
      </c>
      <c r="E31" s="0" t="s">
        <v>2973</v>
      </c>
      <c r="F31" s="0" t="s">
        <v>2917</v>
      </c>
      <c r="G31" s="0" t="s">
        <v>1587</v>
      </c>
    </row>
    <row customHeight="1" ht="11.25">
      <c r="A32" s="0" t="s">
        <v>16</v>
      </c>
      <c r="B32" s="0" t="s">
        <v>2974</v>
      </c>
      <c r="C32" s="0" t="s">
        <v>2975</v>
      </c>
      <c r="D32" s="0" t="s">
        <v>2974</v>
      </c>
      <c r="E32" s="0" t="s">
        <v>2975</v>
      </c>
      <c r="F32" s="0" t="s">
        <v>2912</v>
      </c>
      <c r="G32" s="0" t="s">
        <v>1589</v>
      </c>
    </row>
    <row customHeight="1" ht="11.25">
      <c r="A33" s="0" t="s">
        <v>16</v>
      </c>
      <c r="B33" s="0" t="s">
        <v>2976</v>
      </c>
      <c r="C33" s="0" t="s">
        <v>2977</v>
      </c>
      <c r="D33" s="0" t="s">
        <v>2978</v>
      </c>
      <c r="E33" s="0" t="s">
        <v>2979</v>
      </c>
      <c r="F33" s="0" t="s">
        <v>2917</v>
      </c>
      <c r="G33" s="0" t="s">
        <v>1591</v>
      </c>
    </row>
    <row customHeight="1" ht="11.25">
      <c r="A34" s="0" t="s">
        <v>16</v>
      </c>
      <c r="B34" s="0" t="s">
        <v>2976</v>
      </c>
      <c r="C34" s="0" t="s">
        <v>2977</v>
      </c>
      <c r="D34" s="0" t="s">
        <v>2980</v>
      </c>
      <c r="E34" s="0" t="s">
        <v>2981</v>
      </c>
      <c r="F34" s="0" t="s">
        <v>2955</v>
      </c>
      <c r="G34" s="0" t="s">
        <v>1593</v>
      </c>
    </row>
    <row customHeight="1" ht="11.25">
      <c r="A35" s="0" t="s">
        <v>16</v>
      </c>
      <c r="B35" s="0" t="s">
        <v>2976</v>
      </c>
      <c r="C35" s="0" t="s">
        <v>2977</v>
      </c>
      <c r="D35" s="0" t="s">
        <v>2982</v>
      </c>
      <c r="E35" s="0" t="s">
        <v>2983</v>
      </c>
      <c r="F35" s="0" t="s">
        <v>2917</v>
      </c>
      <c r="G35" s="0" t="s">
        <v>1598</v>
      </c>
    </row>
    <row customHeight="1" ht="11.25">
      <c r="A36" s="0" t="s">
        <v>16</v>
      </c>
      <c r="B36" s="0" t="s">
        <v>2976</v>
      </c>
      <c r="C36" s="0" t="s">
        <v>2977</v>
      </c>
      <c r="D36" s="0" t="s">
        <v>2976</v>
      </c>
      <c r="E36" s="0" t="s">
        <v>2977</v>
      </c>
      <c r="F36" s="0" t="s">
        <v>2918</v>
      </c>
      <c r="G36" s="0" t="s">
        <v>1603</v>
      </c>
    </row>
    <row customHeight="1" ht="11.25">
      <c r="A37" s="0" t="s">
        <v>16</v>
      </c>
      <c r="B37" s="0" t="s">
        <v>2976</v>
      </c>
      <c r="C37" s="0" t="s">
        <v>2977</v>
      </c>
      <c r="D37" s="0" t="s">
        <v>2984</v>
      </c>
      <c r="E37" s="0" t="s">
        <v>2985</v>
      </c>
      <c r="F37" s="0" t="s">
        <v>2917</v>
      </c>
      <c r="G37" s="0" t="s">
        <v>1607</v>
      </c>
    </row>
    <row customHeight="1" ht="11.25">
      <c r="A38" s="0" t="s">
        <v>16</v>
      </c>
      <c r="B38" s="0" t="s">
        <v>2986</v>
      </c>
      <c r="C38" s="0" t="s">
        <v>2987</v>
      </c>
      <c r="D38" s="0" t="s">
        <v>2986</v>
      </c>
      <c r="E38" s="0" t="s">
        <v>2987</v>
      </c>
      <c r="F38" s="0" t="s">
        <v>2912</v>
      </c>
      <c r="G38" s="0" t="s">
        <v>1615</v>
      </c>
    </row>
    <row customHeight="1" ht="11.25">
      <c r="A39" s="0" t="s">
        <v>16</v>
      </c>
      <c r="B39" s="0" t="s">
        <v>2988</v>
      </c>
      <c r="C39" s="0" t="s">
        <v>2989</v>
      </c>
      <c r="D39" s="0" t="s">
        <v>2990</v>
      </c>
      <c r="E39" s="0" t="s">
        <v>2991</v>
      </c>
      <c r="F39" s="0" t="s">
        <v>2955</v>
      </c>
      <c r="G39" s="0" t="s">
        <v>1621</v>
      </c>
    </row>
    <row customHeight="1" ht="11.25">
      <c r="A40" s="0" t="s">
        <v>16</v>
      </c>
      <c r="B40" s="0" t="s">
        <v>2988</v>
      </c>
      <c r="C40" s="0" t="s">
        <v>2989</v>
      </c>
      <c r="D40" s="0" t="s">
        <v>2988</v>
      </c>
      <c r="E40" s="0" t="s">
        <v>2989</v>
      </c>
      <c r="F40" s="0" t="s">
        <v>2918</v>
      </c>
      <c r="G40" s="0" t="s">
        <v>1626</v>
      </c>
    </row>
    <row customHeight="1" ht="11.25">
      <c r="A41" s="0" t="s">
        <v>16</v>
      </c>
      <c r="B41" s="0" t="s">
        <v>2988</v>
      </c>
      <c r="C41" s="0" t="s">
        <v>2989</v>
      </c>
      <c r="D41" s="0" t="s">
        <v>2992</v>
      </c>
      <c r="E41" s="0" t="s">
        <v>2993</v>
      </c>
      <c r="F41" s="0" t="s">
        <v>2917</v>
      </c>
      <c r="G41" s="0" t="s">
        <v>1630</v>
      </c>
    </row>
    <row customHeight="1" ht="11.25">
      <c r="A42" s="0" t="s">
        <v>16</v>
      </c>
      <c r="B42" s="0" t="s">
        <v>2988</v>
      </c>
      <c r="C42" s="0" t="s">
        <v>2989</v>
      </c>
      <c r="D42" s="0" t="s">
        <v>2994</v>
      </c>
      <c r="E42" s="0" t="s">
        <v>2995</v>
      </c>
      <c r="F42" s="0" t="s">
        <v>2917</v>
      </c>
      <c r="G42" s="0" t="s">
        <v>1633</v>
      </c>
    </row>
    <row customHeight="1" ht="11.25">
      <c r="A43" s="0" t="s">
        <v>16</v>
      </c>
      <c r="B43" s="0" t="s">
        <v>2996</v>
      </c>
      <c r="C43" s="0" t="s">
        <v>2997</v>
      </c>
      <c r="D43" s="0" t="s">
        <v>2996</v>
      </c>
      <c r="E43" s="0" t="s">
        <v>2997</v>
      </c>
      <c r="F43" s="0" t="s">
        <v>2912</v>
      </c>
      <c r="G43" s="0" t="s">
        <v>1640</v>
      </c>
    </row>
    <row customHeight="1" ht="11.25">
      <c r="A44" s="0" t="s">
        <v>16</v>
      </c>
      <c r="B44" s="0" t="s">
        <v>2998</v>
      </c>
      <c r="C44" s="0" t="s">
        <v>2999</v>
      </c>
      <c r="D44" s="0" t="s">
        <v>3000</v>
      </c>
      <c r="E44" s="0" t="s">
        <v>3001</v>
      </c>
      <c r="F44" s="0" t="s">
        <v>2917</v>
      </c>
      <c r="G44" s="0" t="s">
        <v>1649</v>
      </c>
    </row>
    <row customHeight="1" ht="11.25">
      <c r="A45" s="0" t="s">
        <v>16</v>
      </c>
      <c r="B45" s="0" t="s">
        <v>2998</v>
      </c>
      <c r="C45" s="0" t="s">
        <v>2999</v>
      </c>
      <c r="D45" s="0" t="s">
        <v>3002</v>
      </c>
      <c r="E45" s="0" t="s">
        <v>3003</v>
      </c>
      <c r="F45" s="0" t="s">
        <v>2917</v>
      </c>
      <c r="G45" s="0" t="s">
        <v>1654</v>
      </c>
    </row>
    <row customHeight="1" ht="11.25">
      <c r="A46" s="0" t="s">
        <v>16</v>
      </c>
      <c r="B46" s="0" t="s">
        <v>2998</v>
      </c>
      <c r="C46" s="0" t="s">
        <v>2999</v>
      </c>
      <c r="D46" s="0" t="s">
        <v>2998</v>
      </c>
      <c r="E46" s="0" t="s">
        <v>2999</v>
      </c>
      <c r="F46" s="0" t="s">
        <v>2918</v>
      </c>
      <c r="G46" s="0" t="s">
        <v>1658</v>
      </c>
    </row>
    <row customHeight="1" ht="11.25">
      <c r="A47" s="0" t="s">
        <v>16</v>
      </c>
      <c r="B47" s="0" t="s">
        <v>2998</v>
      </c>
      <c r="C47" s="0" t="s">
        <v>2999</v>
      </c>
      <c r="D47" s="0" t="s">
        <v>3004</v>
      </c>
      <c r="E47" s="0" t="s">
        <v>3005</v>
      </c>
      <c r="F47" s="0" t="s">
        <v>2917</v>
      </c>
      <c r="G47" s="0" t="s">
        <v>1664</v>
      </c>
    </row>
    <row customHeight="1" ht="11.25">
      <c r="A48" s="0" t="s">
        <v>16</v>
      </c>
      <c r="B48" s="0" t="s">
        <v>2998</v>
      </c>
      <c r="C48" s="0" t="s">
        <v>2999</v>
      </c>
      <c r="D48" s="0" t="s">
        <v>3006</v>
      </c>
      <c r="E48" s="0" t="s">
        <v>3007</v>
      </c>
      <c r="F48" s="0" t="s">
        <v>2917</v>
      </c>
      <c r="G48" s="0" t="s">
        <v>1669</v>
      </c>
    </row>
    <row customHeight="1" ht="11.25">
      <c r="A49" s="0" t="s">
        <v>16</v>
      </c>
      <c r="B49" s="0" t="s">
        <v>3008</v>
      </c>
      <c r="C49" s="0" t="s">
        <v>3009</v>
      </c>
      <c r="D49" s="0" t="s">
        <v>3008</v>
      </c>
      <c r="E49" s="0" t="s">
        <v>3009</v>
      </c>
      <c r="F49" s="0" t="s">
        <v>2912</v>
      </c>
      <c r="G49" s="0" t="s">
        <v>1672</v>
      </c>
    </row>
    <row customHeight="1" ht="11.25">
      <c r="A50" s="0" t="s">
        <v>16</v>
      </c>
      <c r="B50" s="0" t="s">
        <v>3010</v>
      </c>
      <c r="C50" s="0" t="s">
        <v>3011</v>
      </c>
      <c r="D50" s="0" t="s">
        <v>3012</v>
      </c>
      <c r="E50" s="0" t="s">
        <v>3013</v>
      </c>
      <c r="F50" s="0" t="s">
        <v>2917</v>
      </c>
      <c r="G50" s="0" t="s">
        <v>1675</v>
      </c>
    </row>
    <row customHeight="1" ht="11.25">
      <c r="A51" s="0" t="s">
        <v>16</v>
      </c>
      <c r="B51" s="0" t="s">
        <v>3010</v>
      </c>
      <c r="C51" s="0" t="s">
        <v>3011</v>
      </c>
      <c r="D51" s="0" t="s">
        <v>3014</v>
      </c>
      <c r="E51" s="0" t="s">
        <v>3015</v>
      </c>
      <c r="F51" s="0" t="s">
        <v>2917</v>
      </c>
      <c r="G51" s="0" t="s">
        <v>1680</v>
      </c>
    </row>
    <row customHeight="1" ht="11.25">
      <c r="A52" s="0" t="s">
        <v>16</v>
      </c>
      <c r="B52" s="0" t="s">
        <v>3010</v>
      </c>
      <c r="C52" s="0" t="s">
        <v>3011</v>
      </c>
      <c r="D52" s="0" t="s">
        <v>3010</v>
      </c>
      <c r="E52" s="0" t="s">
        <v>3011</v>
      </c>
      <c r="F52" s="0" t="s">
        <v>2918</v>
      </c>
      <c r="G52" s="0" t="s">
        <v>1684</v>
      </c>
    </row>
    <row customHeight="1" ht="11.25">
      <c r="A53" s="0" t="s">
        <v>16</v>
      </c>
      <c r="B53" s="0" t="s">
        <v>3010</v>
      </c>
      <c r="C53" s="0" t="s">
        <v>3011</v>
      </c>
      <c r="D53" s="0" t="s">
        <v>3016</v>
      </c>
      <c r="E53" s="0" t="s">
        <v>3017</v>
      </c>
      <c r="F53" s="0" t="s">
        <v>2917</v>
      </c>
      <c r="G53" s="0" t="s">
        <v>1686</v>
      </c>
    </row>
    <row customHeight="1" ht="11.25">
      <c r="A54" s="0" t="s">
        <v>16</v>
      </c>
      <c r="B54" s="0" t="s">
        <v>3018</v>
      </c>
      <c r="C54" s="0" t="s">
        <v>3019</v>
      </c>
      <c r="D54" s="0" t="s">
        <v>3018</v>
      </c>
      <c r="E54" s="0" t="s">
        <v>3019</v>
      </c>
      <c r="F54" s="0" t="s">
        <v>2912</v>
      </c>
      <c r="G54" s="0" t="s">
        <v>1689</v>
      </c>
    </row>
    <row customHeight="1" ht="11.25">
      <c r="A55" s="0" t="s">
        <v>16</v>
      </c>
      <c r="B55" s="0" t="s">
        <v>3020</v>
      </c>
      <c r="C55" s="0" t="s">
        <v>3021</v>
      </c>
      <c r="D55" s="0" t="s">
        <v>3022</v>
      </c>
      <c r="E55" s="0" t="s">
        <v>3023</v>
      </c>
      <c r="F55" s="0" t="s">
        <v>3024</v>
      </c>
      <c r="G55" s="0" t="s">
        <v>1693</v>
      </c>
    </row>
    <row customHeight="1" ht="11.25">
      <c r="A56" s="0" t="s">
        <v>16</v>
      </c>
      <c r="B56" s="0" t="s">
        <v>3020</v>
      </c>
      <c r="C56" s="0" t="s">
        <v>3021</v>
      </c>
      <c r="D56" s="0" t="s">
        <v>3025</v>
      </c>
      <c r="E56" s="0" t="s">
        <v>3026</v>
      </c>
      <c r="F56" s="0" t="s">
        <v>2917</v>
      </c>
      <c r="G56" s="0" t="s">
        <v>1696</v>
      </c>
    </row>
    <row customHeight="1" ht="11.25">
      <c r="A57" s="0" t="s">
        <v>16</v>
      </c>
      <c r="B57" s="0" t="s">
        <v>3020</v>
      </c>
      <c r="C57" s="0" t="s">
        <v>3021</v>
      </c>
      <c r="D57" s="0" t="s">
        <v>3020</v>
      </c>
      <c r="E57" s="0" t="s">
        <v>3021</v>
      </c>
      <c r="F57" s="0" t="s">
        <v>2918</v>
      </c>
      <c r="G57" s="0" t="s">
        <v>1699</v>
      </c>
    </row>
    <row customHeight="1" ht="11.25">
      <c r="A58" s="0" t="s">
        <v>16</v>
      </c>
      <c r="B58" s="0" t="s">
        <v>3020</v>
      </c>
      <c r="C58" s="0" t="s">
        <v>3021</v>
      </c>
      <c r="D58" s="0" t="s">
        <v>3027</v>
      </c>
      <c r="E58" s="0" t="s">
        <v>3028</v>
      </c>
      <c r="F58" s="0" t="s">
        <v>2917</v>
      </c>
      <c r="G58" s="0" t="s">
        <v>1702</v>
      </c>
    </row>
    <row customHeight="1" ht="11.25">
      <c r="A59" s="0" t="s">
        <v>16</v>
      </c>
      <c r="B59" s="0" t="s">
        <v>3029</v>
      </c>
      <c r="C59" s="0" t="s">
        <v>3030</v>
      </c>
      <c r="D59" s="0" t="s">
        <v>3029</v>
      </c>
      <c r="E59" s="0" t="s">
        <v>3030</v>
      </c>
      <c r="F59" s="0" t="s">
        <v>2912</v>
      </c>
      <c r="G59" s="0" t="s">
        <v>1706</v>
      </c>
    </row>
    <row customHeight="1" ht="11.25">
      <c r="A60" s="0" t="s">
        <v>16</v>
      </c>
      <c r="B60" s="0" t="s">
        <v>3031</v>
      </c>
      <c r="C60" s="0" t="s">
        <v>3032</v>
      </c>
      <c r="D60" s="0" t="s">
        <v>3031</v>
      </c>
      <c r="E60" s="0" t="s">
        <v>3032</v>
      </c>
      <c r="F60" s="0" t="s">
        <v>2912</v>
      </c>
      <c r="G60" s="0" t="s">
        <v>1709</v>
      </c>
    </row>
    <row customHeight="1" ht="11.25">
      <c r="A61" s="0" t="s">
        <v>16</v>
      </c>
      <c r="B61" s="0" t="s">
        <v>3033</v>
      </c>
      <c r="C61" s="0" t="s">
        <v>3034</v>
      </c>
      <c r="D61" s="0" t="s">
        <v>3035</v>
      </c>
      <c r="E61" s="0" t="s">
        <v>3036</v>
      </c>
      <c r="F61" s="0" t="s">
        <v>2917</v>
      </c>
      <c r="G61" s="0" t="s">
        <v>3037</v>
      </c>
    </row>
    <row customHeight="1" ht="11.25">
      <c r="A62" s="0" t="s">
        <v>16</v>
      </c>
      <c r="B62" s="0" t="s">
        <v>3033</v>
      </c>
      <c r="C62" s="0" t="s">
        <v>3034</v>
      </c>
      <c r="D62" s="0" t="s">
        <v>3038</v>
      </c>
      <c r="E62" s="0" t="s">
        <v>3039</v>
      </c>
      <c r="F62" s="0" t="s">
        <v>2955</v>
      </c>
      <c r="G62" s="0" t="s">
        <v>3040</v>
      </c>
    </row>
    <row customHeight="1" ht="11.25">
      <c r="A63" s="0" t="s">
        <v>16</v>
      </c>
      <c r="B63" s="0" t="s">
        <v>3033</v>
      </c>
      <c r="C63" s="0" t="s">
        <v>3034</v>
      </c>
      <c r="D63" s="0" t="s">
        <v>2982</v>
      </c>
      <c r="E63" s="0" t="s">
        <v>3041</v>
      </c>
      <c r="F63" s="0" t="s">
        <v>2917</v>
      </c>
      <c r="G63" s="0" t="s">
        <v>3042</v>
      </c>
    </row>
    <row customHeight="1" ht="11.25">
      <c r="A64" s="0" t="s">
        <v>16</v>
      </c>
      <c r="B64" s="0" t="s">
        <v>3033</v>
      </c>
      <c r="C64" s="0" t="s">
        <v>3034</v>
      </c>
      <c r="D64" s="0" t="s">
        <v>3043</v>
      </c>
      <c r="E64" s="0" t="s">
        <v>3044</v>
      </c>
      <c r="F64" s="0" t="s">
        <v>2917</v>
      </c>
      <c r="G64" s="0" t="s">
        <v>3045</v>
      </c>
    </row>
    <row customHeight="1" ht="11.25">
      <c r="A65" s="0" t="s">
        <v>16</v>
      </c>
      <c r="B65" s="0" t="s">
        <v>3033</v>
      </c>
      <c r="C65" s="0" t="s">
        <v>3034</v>
      </c>
      <c r="D65" s="0" t="s">
        <v>3033</v>
      </c>
      <c r="E65" s="0" t="s">
        <v>3034</v>
      </c>
      <c r="F65" s="0" t="s">
        <v>2918</v>
      </c>
      <c r="G65" s="0" t="s">
        <v>3046</v>
      </c>
    </row>
    <row customHeight="1" ht="11.25">
      <c r="A66" s="0" t="s">
        <v>16</v>
      </c>
      <c r="B66" s="0" t="s">
        <v>3033</v>
      </c>
      <c r="C66" s="0" t="s">
        <v>3034</v>
      </c>
      <c r="D66" s="0" t="s">
        <v>3047</v>
      </c>
      <c r="E66" s="0" t="s">
        <v>3048</v>
      </c>
      <c r="F66" s="0" t="s">
        <v>2917</v>
      </c>
      <c r="G66" s="0" t="s">
        <v>3049</v>
      </c>
    </row>
    <row customHeight="1" ht="11.25">
      <c r="A67" s="0" t="s">
        <v>16</v>
      </c>
      <c r="B67" s="0" t="s">
        <v>3050</v>
      </c>
      <c r="C67" s="0" t="s">
        <v>3051</v>
      </c>
      <c r="D67" s="0" t="s">
        <v>3050</v>
      </c>
      <c r="E67" s="0" t="s">
        <v>3051</v>
      </c>
      <c r="F67" s="0" t="s">
        <v>2912</v>
      </c>
      <c r="G67" s="0" t="s">
        <v>2026</v>
      </c>
    </row>
    <row customHeight="1" ht="11.25">
      <c r="A68" s="0" t="s">
        <v>16</v>
      </c>
      <c r="B68" s="0" t="s">
        <v>3052</v>
      </c>
      <c r="C68" s="0" t="s">
        <v>3053</v>
      </c>
      <c r="D68" s="0" t="s">
        <v>3054</v>
      </c>
      <c r="E68" s="0" t="s">
        <v>3055</v>
      </c>
      <c r="F68" s="0" t="s">
        <v>2955</v>
      </c>
      <c r="G68" s="0" t="s">
        <v>3056</v>
      </c>
    </row>
    <row customHeight="1" ht="11.25">
      <c r="A69" s="0" t="s">
        <v>16</v>
      </c>
      <c r="B69" s="0" t="s">
        <v>3052</v>
      </c>
      <c r="C69" s="0" t="s">
        <v>3053</v>
      </c>
      <c r="D69" s="0" t="s">
        <v>3057</v>
      </c>
      <c r="E69" s="0" t="s">
        <v>3058</v>
      </c>
      <c r="F69" s="0" t="s">
        <v>2917</v>
      </c>
      <c r="G69" s="0" t="s">
        <v>2229</v>
      </c>
    </row>
    <row customHeight="1" ht="11.25">
      <c r="A70" s="0" t="s">
        <v>16</v>
      </c>
      <c r="B70" s="0" t="s">
        <v>3052</v>
      </c>
      <c r="C70" s="0" t="s">
        <v>3053</v>
      </c>
      <c r="D70" s="0" t="s">
        <v>3059</v>
      </c>
      <c r="E70" s="0" t="s">
        <v>3060</v>
      </c>
      <c r="F70" s="0" t="s">
        <v>2917</v>
      </c>
      <c r="G70" s="0" t="s">
        <v>3061</v>
      </c>
    </row>
    <row customHeight="1" ht="11.25">
      <c r="A71" s="0" t="s">
        <v>16</v>
      </c>
      <c r="B71" s="0" t="s">
        <v>3052</v>
      </c>
      <c r="C71" s="0" t="s">
        <v>3053</v>
      </c>
      <c r="D71" s="0" t="s">
        <v>3062</v>
      </c>
      <c r="E71" s="0" t="s">
        <v>3063</v>
      </c>
      <c r="F71" s="0" t="s">
        <v>2917</v>
      </c>
      <c r="G71" s="0" t="s">
        <v>3064</v>
      </c>
    </row>
    <row customHeight="1" ht="11.25">
      <c r="A72" s="0" t="s">
        <v>16</v>
      </c>
      <c r="B72" s="0" t="s">
        <v>3052</v>
      </c>
      <c r="C72" s="0" t="s">
        <v>3053</v>
      </c>
      <c r="D72" s="0" t="s">
        <v>3052</v>
      </c>
      <c r="E72" s="0" t="s">
        <v>3053</v>
      </c>
      <c r="F72" s="0" t="s">
        <v>2918</v>
      </c>
      <c r="G72" s="0" t="s">
        <v>3065</v>
      </c>
    </row>
    <row customHeight="1" ht="11.25">
      <c r="A73" s="0" t="s">
        <v>16</v>
      </c>
      <c r="B73" s="0" t="s">
        <v>3052</v>
      </c>
      <c r="C73" s="0" t="s">
        <v>3053</v>
      </c>
      <c r="D73" s="0" t="s">
        <v>3066</v>
      </c>
      <c r="E73" s="0" t="s">
        <v>3067</v>
      </c>
      <c r="F73" s="0" t="s">
        <v>2917</v>
      </c>
      <c r="G73" s="0" t="s">
        <v>3068</v>
      </c>
    </row>
    <row customHeight="1" ht="11.25">
      <c r="A74" s="0" t="s">
        <v>16</v>
      </c>
      <c r="B74" s="0" t="s">
        <v>3069</v>
      </c>
      <c r="C74" s="0" t="s">
        <v>3070</v>
      </c>
      <c r="D74" s="0" t="s">
        <v>3069</v>
      </c>
      <c r="E74" s="0" t="s">
        <v>3070</v>
      </c>
      <c r="F74" s="0" t="s">
        <v>2912</v>
      </c>
      <c r="G74" s="0" t="s">
        <v>3071</v>
      </c>
    </row>
    <row customHeight="1" ht="11.25">
      <c r="A75" s="0" t="s">
        <v>16</v>
      </c>
      <c r="B75" s="0" t="s">
        <v>3072</v>
      </c>
      <c r="C75" s="0" t="s">
        <v>3073</v>
      </c>
      <c r="D75" s="0" t="s">
        <v>3074</v>
      </c>
      <c r="E75" s="0" t="s">
        <v>3075</v>
      </c>
      <c r="F75" s="0" t="s">
        <v>2917</v>
      </c>
      <c r="G75" s="0" t="s">
        <v>3076</v>
      </c>
    </row>
    <row customHeight="1" ht="11.25">
      <c r="A76" s="0" t="s">
        <v>16</v>
      </c>
      <c r="B76" s="0" t="s">
        <v>3072</v>
      </c>
      <c r="C76" s="0" t="s">
        <v>3073</v>
      </c>
      <c r="D76" s="0" t="s">
        <v>3002</v>
      </c>
      <c r="E76" s="0" t="s">
        <v>3077</v>
      </c>
      <c r="F76" s="0" t="s">
        <v>2917</v>
      </c>
      <c r="G76" s="0" t="s">
        <v>3078</v>
      </c>
    </row>
    <row customHeight="1" ht="11.25">
      <c r="A77" s="0" t="s">
        <v>16</v>
      </c>
      <c r="B77" s="0" t="s">
        <v>3072</v>
      </c>
      <c r="C77" s="0" t="s">
        <v>3073</v>
      </c>
      <c r="D77" s="0" t="s">
        <v>3079</v>
      </c>
      <c r="E77" s="0" t="s">
        <v>3080</v>
      </c>
      <c r="F77" s="0" t="s">
        <v>2917</v>
      </c>
      <c r="G77" s="0" t="s">
        <v>3081</v>
      </c>
    </row>
    <row customHeight="1" ht="11.25">
      <c r="A78" s="0" t="s">
        <v>16</v>
      </c>
      <c r="B78" s="0" t="s">
        <v>3072</v>
      </c>
      <c r="C78" s="0" t="s">
        <v>3073</v>
      </c>
      <c r="D78" s="0" t="s">
        <v>3082</v>
      </c>
      <c r="E78" s="0" t="s">
        <v>3083</v>
      </c>
      <c r="F78" s="0" t="s">
        <v>2917</v>
      </c>
      <c r="G78" s="0" t="s">
        <v>3084</v>
      </c>
    </row>
    <row customHeight="1" ht="11.25">
      <c r="A79" s="0" t="s">
        <v>16</v>
      </c>
      <c r="B79" s="0" t="s">
        <v>3072</v>
      </c>
      <c r="C79" s="0" t="s">
        <v>3073</v>
      </c>
      <c r="D79" s="0" t="s">
        <v>3085</v>
      </c>
      <c r="E79" s="0" t="s">
        <v>3086</v>
      </c>
      <c r="F79" s="0" t="s">
        <v>2917</v>
      </c>
      <c r="G79" s="0" t="s">
        <v>3087</v>
      </c>
    </row>
    <row customHeight="1" ht="11.25">
      <c r="A80" s="0" t="s">
        <v>16</v>
      </c>
      <c r="B80" s="0" t="s">
        <v>3072</v>
      </c>
      <c r="C80" s="0" t="s">
        <v>3073</v>
      </c>
      <c r="D80" s="0" t="s">
        <v>3088</v>
      </c>
      <c r="E80" s="0" t="s">
        <v>3089</v>
      </c>
      <c r="F80" s="0" t="s">
        <v>2917</v>
      </c>
      <c r="G80" s="0" t="s">
        <v>3090</v>
      </c>
    </row>
    <row customHeight="1" ht="11.25">
      <c r="A81" s="0" t="s">
        <v>16</v>
      </c>
      <c r="B81" s="0" t="s">
        <v>3072</v>
      </c>
      <c r="C81" s="0" t="s">
        <v>3073</v>
      </c>
      <c r="D81" s="0" t="s">
        <v>3091</v>
      </c>
      <c r="E81" s="0" t="s">
        <v>3092</v>
      </c>
      <c r="F81" s="0" t="s">
        <v>2917</v>
      </c>
      <c r="G81" s="0" t="s">
        <v>3093</v>
      </c>
    </row>
    <row customHeight="1" ht="11.25">
      <c r="A82" s="0" t="s">
        <v>16</v>
      </c>
      <c r="B82" s="0" t="s">
        <v>3072</v>
      </c>
      <c r="C82" s="0" t="s">
        <v>3073</v>
      </c>
      <c r="D82" s="0" t="s">
        <v>3006</v>
      </c>
      <c r="E82" s="0" t="s">
        <v>3094</v>
      </c>
      <c r="F82" s="0" t="s">
        <v>2917</v>
      </c>
      <c r="G82" s="0" t="s">
        <v>3095</v>
      </c>
    </row>
    <row customHeight="1" ht="11.25">
      <c r="A83" s="0" t="s">
        <v>16</v>
      </c>
      <c r="B83" s="0" t="s">
        <v>3072</v>
      </c>
      <c r="C83" s="0" t="s">
        <v>3073</v>
      </c>
      <c r="D83" s="0" t="s">
        <v>3096</v>
      </c>
      <c r="E83" s="0" t="s">
        <v>3097</v>
      </c>
      <c r="F83" s="0" t="s">
        <v>2917</v>
      </c>
      <c r="G83" s="0" t="s">
        <v>3098</v>
      </c>
    </row>
    <row customHeight="1" ht="11.25">
      <c r="A84" s="0" t="s">
        <v>16</v>
      </c>
      <c r="B84" s="0" t="s">
        <v>3072</v>
      </c>
      <c r="C84" s="0" t="s">
        <v>3073</v>
      </c>
      <c r="D84" s="0" t="s">
        <v>3072</v>
      </c>
      <c r="E84" s="0" t="s">
        <v>3073</v>
      </c>
      <c r="F84" s="0" t="s">
        <v>2918</v>
      </c>
      <c r="G84" s="0" t="s">
        <v>3099</v>
      </c>
    </row>
    <row customHeight="1" ht="11.25">
      <c r="A85" s="0" t="s">
        <v>16</v>
      </c>
      <c r="B85" s="0" t="s">
        <v>3072</v>
      </c>
      <c r="C85" s="0" t="s">
        <v>3073</v>
      </c>
      <c r="D85" s="0" t="s">
        <v>3100</v>
      </c>
      <c r="E85" s="0" t="s">
        <v>3101</v>
      </c>
      <c r="F85" s="0" t="s">
        <v>2917</v>
      </c>
      <c r="G85" s="0" t="s">
        <v>3102</v>
      </c>
    </row>
    <row customHeight="1" ht="11.25">
      <c r="A86" s="0" t="s">
        <v>16</v>
      </c>
      <c r="B86" s="0" t="s">
        <v>3072</v>
      </c>
      <c r="C86" s="0" t="s">
        <v>3073</v>
      </c>
      <c r="D86" s="0" t="s">
        <v>3103</v>
      </c>
      <c r="E86" s="0" t="s">
        <v>3104</v>
      </c>
      <c r="F86" s="0" t="s">
        <v>2917</v>
      </c>
      <c r="G86" s="0" t="s">
        <v>3105</v>
      </c>
    </row>
    <row customHeight="1" ht="11.25">
      <c r="A87" s="0" t="s">
        <v>16</v>
      </c>
      <c r="B87" s="0" t="s">
        <v>3106</v>
      </c>
      <c r="C87" s="0" t="s">
        <v>3107</v>
      </c>
      <c r="D87" s="0" t="s">
        <v>3106</v>
      </c>
      <c r="E87" s="0" t="s">
        <v>3107</v>
      </c>
      <c r="F87" s="0" t="s">
        <v>2912</v>
      </c>
      <c r="G87" s="0" t="s">
        <v>3108</v>
      </c>
    </row>
    <row customHeight="1" ht="11.25">
      <c r="A88" s="0" t="s">
        <v>16</v>
      </c>
      <c r="B88" s="0" t="s">
        <v>3109</v>
      </c>
      <c r="C88" s="0" t="s">
        <v>3110</v>
      </c>
      <c r="D88" s="0" t="s">
        <v>3111</v>
      </c>
      <c r="E88" s="0" t="s">
        <v>3112</v>
      </c>
      <c r="F88" s="0" t="s">
        <v>2917</v>
      </c>
      <c r="G88" s="0" t="s">
        <v>3113</v>
      </c>
    </row>
    <row customHeight="1" ht="11.25">
      <c r="A89" s="0" t="s">
        <v>16</v>
      </c>
      <c r="B89" s="0" t="s">
        <v>3109</v>
      </c>
      <c r="C89" s="0" t="s">
        <v>3110</v>
      </c>
      <c r="D89" s="0" t="s">
        <v>3114</v>
      </c>
      <c r="E89" s="0" t="s">
        <v>3115</v>
      </c>
      <c r="F89" s="0" t="s">
        <v>2955</v>
      </c>
      <c r="G89" s="0" t="s">
        <v>3116</v>
      </c>
    </row>
    <row customHeight="1" ht="11.25">
      <c r="A90" s="0" t="s">
        <v>16</v>
      </c>
      <c r="B90" s="0" t="s">
        <v>3109</v>
      </c>
      <c r="C90" s="0" t="s">
        <v>3110</v>
      </c>
      <c r="D90" s="0" t="s">
        <v>3117</v>
      </c>
      <c r="E90" s="0" t="s">
        <v>3118</v>
      </c>
      <c r="F90" s="0" t="s">
        <v>2917</v>
      </c>
      <c r="G90" s="0" t="s">
        <v>3119</v>
      </c>
    </row>
    <row customHeight="1" ht="11.25">
      <c r="A91" s="0" t="s">
        <v>16</v>
      </c>
      <c r="B91" s="0" t="s">
        <v>3109</v>
      </c>
      <c r="C91" s="0" t="s">
        <v>3110</v>
      </c>
      <c r="D91" s="0" t="s">
        <v>3120</v>
      </c>
      <c r="E91" s="0" t="s">
        <v>3121</v>
      </c>
      <c r="F91" s="0" t="s">
        <v>2917</v>
      </c>
      <c r="G91" s="0" t="s">
        <v>3122</v>
      </c>
    </row>
    <row customHeight="1" ht="11.25">
      <c r="A92" s="0" t="s">
        <v>16</v>
      </c>
      <c r="B92" s="0" t="s">
        <v>3109</v>
      </c>
      <c r="C92" s="0" t="s">
        <v>3110</v>
      </c>
      <c r="D92" s="0" t="s">
        <v>3109</v>
      </c>
      <c r="E92" s="0" t="s">
        <v>3110</v>
      </c>
      <c r="F92" s="0" t="s">
        <v>2918</v>
      </c>
      <c r="G92" s="0" t="s">
        <v>3123</v>
      </c>
    </row>
    <row customHeight="1" ht="11.25">
      <c r="A93" s="0" t="s">
        <v>16</v>
      </c>
      <c r="B93" s="0" t="s">
        <v>3109</v>
      </c>
      <c r="C93" s="0" t="s">
        <v>3110</v>
      </c>
      <c r="D93" s="0" t="s">
        <v>3124</v>
      </c>
      <c r="E93" s="0" t="s">
        <v>3125</v>
      </c>
      <c r="F93" s="0" t="s">
        <v>2917</v>
      </c>
      <c r="G93" s="0" t="s">
        <v>3126</v>
      </c>
    </row>
    <row customHeight="1" ht="11.25">
      <c r="A94" s="0" t="s">
        <v>16</v>
      </c>
      <c r="B94" s="0" t="s">
        <v>3127</v>
      </c>
      <c r="C94" s="0" t="s">
        <v>3128</v>
      </c>
      <c r="D94" s="0" t="s">
        <v>3127</v>
      </c>
      <c r="E94" s="0" t="s">
        <v>3128</v>
      </c>
      <c r="F94" s="0" t="s">
        <v>2912</v>
      </c>
      <c r="G94" s="0" t="s">
        <v>3129</v>
      </c>
    </row>
    <row customHeight="1" ht="11.25">
      <c r="A95" s="0" t="s">
        <v>16</v>
      </c>
      <c r="B95" s="0" t="s">
        <v>3130</v>
      </c>
      <c r="C95" s="0" t="s">
        <v>3131</v>
      </c>
      <c r="D95" s="0" t="s">
        <v>3132</v>
      </c>
      <c r="E95" s="0" t="s">
        <v>3133</v>
      </c>
      <c r="F95" s="0" t="s">
        <v>2917</v>
      </c>
      <c r="G95" s="0" t="s">
        <v>3134</v>
      </c>
    </row>
    <row customHeight="1" ht="11.25">
      <c r="A96" s="0" t="s">
        <v>16</v>
      </c>
      <c r="B96" s="0" t="s">
        <v>3130</v>
      </c>
      <c r="C96" s="0" t="s">
        <v>3131</v>
      </c>
      <c r="D96" s="0" t="s">
        <v>3135</v>
      </c>
      <c r="E96" s="0" t="s">
        <v>3136</v>
      </c>
      <c r="F96" s="0" t="s">
        <v>2955</v>
      </c>
      <c r="G96" s="0" t="s">
        <v>3137</v>
      </c>
    </row>
    <row customHeight="1" ht="11.25">
      <c r="A97" s="0" t="s">
        <v>16</v>
      </c>
      <c r="B97" s="0" t="s">
        <v>3130</v>
      </c>
      <c r="C97" s="0" t="s">
        <v>3131</v>
      </c>
      <c r="D97" s="0" t="s">
        <v>3138</v>
      </c>
      <c r="E97" s="0" t="s">
        <v>3139</v>
      </c>
      <c r="F97" s="0" t="s">
        <v>2917</v>
      </c>
      <c r="G97" s="0" t="s">
        <v>3140</v>
      </c>
    </row>
    <row customHeight="1" ht="11.25">
      <c r="A98" s="0" t="s">
        <v>16</v>
      </c>
      <c r="B98" s="0" t="s">
        <v>3130</v>
      </c>
      <c r="C98" s="0" t="s">
        <v>3131</v>
      </c>
      <c r="D98" s="0" t="s">
        <v>3141</v>
      </c>
      <c r="E98" s="0" t="s">
        <v>3142</v>
      </c>
      <c r="F98" s="0" t="s">
        <v>2917</v>
      </c>
      <c r="G98" s="0" t="s">
        <v>3143</v>
      </c>
    </row>
    <row customHeight="1" ht="11.25">
      <c r="A99" s="0" t="s">
        <v>16</v>
      </c>
      <c r="B99" s="0" t="s">
        <v>3130</v>
      </c>
      <c r="C99" s="0" t="s">
        <v>3131</v>
      </c>
      <c r="D99" s="0" t="s">
        <v>3144</v>
      </c>
      <c r="E99" s="0" t="s">
        <v>3145</v>
      </c>
      <c r="F99" s="0" t="s">
        <v>2917</v>
      </c>
      <c r="G99" s="0" t="s">
        <v>3146</v>
      </c>
    </row>
    <row customHeight="1" ht="11.25">
      <c r="A100" s="0" t="s">
        <v>16</v>
      </c>
      <c r="B100" s="0" t="s">
        <v>3130</v>
      </c>
      <c r="C100" s="0" t="s">
        <v>3131</v>
      </c>
      <c r="D100" s="0" t="s">
        <v>3130</v>
      </c>
      <c r="E100" s="0" t="s">
        <v>3131</v>
      </c>
      <c r="F100" s="0" t="s">
        <v>2918</v>
      </c>
      <c r="G100" s="0" t="s">
        <v>3147</v>
      </c>
    </row>
    <row customHeight="1" ht="11.25">
      <c r="A101" s="0" t="s">
        <v>16</v>
      </c>
      <c r="B101" s="0" t="s">
        <v>3130</v>
      </c>
      <c r="C101" s="0" t="s">
        <v>3131</v>
      </c>
      <c r="D101" s="0" t="s">
        <v>3148</v>
      </c>
      <c r="E101" s="0" t="s">
        <v>3149</v>
      </c>
      <c r="F101" s="0" t="s">
        <v>2917</v>
      </c>
      <c r="G101" s="0" t="s">
        <v>3150</v>
      </c>
    </row>
    <row customHeight="1" ht="11.25">
      <c r="A102" s="0" t="s">
        <v>16</v>
      </c>
      <c r="B102" s="0" t="s">
        <v>3151</v>
      </c>
      <c r="C102" s="0" t="s">
        <v>3152</v>
      </c>
      <c r="D102" s="0" t="s">
        <v>3151</v>
      </c>
      <c r="E102" s="0" t="s">
        <v>3152</v>
      </c>
      <c r="F102" s="0" t="s">
        <v>2912</v>
      </c>
      <c r="G102" s="0" t="s">
        <v>3153</v>
      </c>
    </row>
    <row customHeight="1" ht="11.25">
      <c r="A103" s="0" t="s">
        <v>16</v>
      </c>
      <c r="B103" s="0" t="s">
        <v>3154</v>
      </c>
      <c r="C103" s="0" t="s">
        <v>3155</v>
      </c>
      <c r="D103" s="0" t="s">
        <v>3156</v>
      </c>
      <c r="E103" s="0" t="s">
        <v>3157</v>
      </c>
      <c r="F103" s="0" t="s">
        <v>3024</v>
      </c>
      <c r="G103" s="0" t="s">
        <v>3158</v>
      </c>
    </row>
    <row customHeight="1" ht="11.25">
      <c r="A104" s="0" t="s">
        <v>16</v>
      </c>
      <c r="B104" s="0" t="s">
        <v>3154</v>
      </c>
      <c r="C104" s="0" t="s">
        <v>3155</v>
      </c>
      <c r="D104" s="0" t="s">
        <v>3159</v>
      </c>
      <c r="E104" s="0" t="s">
        <v>3160</v>
      </c>
      <c r="F104" s="0" t="s">
        <v>2917</v>
      </c>
      <c r="G104" s="0" t="s">
        <v>3161</v>
      </c>
    </row>
    <row customHeight="1" ht="11.25">
      <c r="A105" s="0" t="s">
        <v>16</v>
      </c>
      <c r="B105" s="0" t="s">
        <v>3154</v>
      </c>
      <c r="C105" s="0" t="s">
        <v>3155</v>
      </c>
      <c r="D105" s="0" t="s">
        <v>3162</v>
      </c>
      <c r="E105" s="0" t="s">
        <v>3163</v>
      </c>
      <c r="F105" s="0" t="s">
        <v>2917</v>
      </c>
      <c r="G105" s="0" t="s">
        <v>3164</v>
      </c>
    </row>
    <row customHeight="1" ht="11.25">
      <c r="A106" s="0" t="s">
        <v>16</v>
      </c>
      <c r="B106" s="0" t="s">
        <v>3154</v>
      </c>
      <c r="C106" s="0" t="s">
        <v>3155</v>
      </c>
      <c r="D106" s="0" t="s">
        <v>3165</v>
      </c>
      <c r="E106" s="0" t="s">
        <v>3166</v>
      </c>
      <c r="F106" s="0" t="s">
        <v>2917</v>
      </c>
      <c r="G106" s="0" t="s">
        <v>3167</v>
      </c>
    </row>
    <row customHeight="1" ht="11.25">
      <c r="A107" s="0" t="s">
        <v>16</v>
      </c>
      <c r="B107" s="0" t="s">
        <v>3154</v>
      </c>
      <c r="C107" s="0" t="s">
        <v>3155</v>
      </c>
      <c r="D107" s="0" t="s">
        <v>3168</v>
      </c>
      <c r="E107" s="0" t="s">
        <v>3169</v>
      </c>
      <c r="F107" s="0" t="s">
        <v>2917</v>
      </c>
      <c r="G107" s="0" t="s">
        <v>3170</v>
      </c>
    </row>
    <row customHeight="1" ht="11.25">
      <c r="A108" s="0" t="s">
        <v>16</v>
      </c>
      <c r="B108" s="0" t="s">
        <v>3154</v>
      </c>
      <c r="C108" s="0" t="s">
        <v>3155</v>
      </c>
      <c r="D108" s="0" t="s">
        <v>3171</v>
      </c>
      <c r="E108" s="0" t="s">
        <v>3172</v>
      </c>
      <c r="F108" s="0" t="s">
        <v>2917</v>
      </c>
      <c r="G108" s="0" t="s">
        <v>3173</v>
      </c>
    </row>
    <row customHeight="1" ht="11.25">
      <c r="A109" s="0" t="s">
        <v>16</v>
      </c>
      <c r="B109" s="0" t="s">
        <v>3154</v>
      </c>
      <c r="C109" s="0" t="s">
        <v>3155</v>
      </c>
      <c r="D109" s="0" t="s">
        <v>3016</v>
      </c>
      <c r="E109" s="0" t="s">
        <v>3174</v>
      </c>
      <c r="F109" s="0" t="s">
        <v>2917</v>
      </c>
      <c r="G109" s="0" t="s">
        <v>3175</v>
      </c>
    </row>
    <row customHeight="1" ht="11.25">
      <c r="A110" s="0" t="s">
        <v>16</v>
      </c>
      <c r="B110" s="0" t="s">
        <v>3154</v>
      </c>
      <c r="C110" s="0" t="s">
        <v>3155</v>
      </c>
      <c r="D110" s="0" t="s">
        <v>3176</v>
      </c>
      <c r="E110" s="0" t="s">
        <v>3177</v>
      </c>
      <c r="F110" s="0" t="s">
        <v>2917</v>
      </c>
      <c r="G110" s="0" t="s">
        <v>3178</v>
      </c>
    </row>
    <row customHeight="1" ht="11.25">
      <c r="A111" s="0" t="s">
        <v>16</v>
      </c>
      <c r="B111" s="0" t="s">
        <v>3154</v>
      </c>
      <c r="C111" s="0" t="s">
        <v>3155</v>
      </c>
      <c r="D111" s="0" t="s">
        <v>3154</v>
      </c>
      <c r="E111" s="0" t="s">
        <v>3155</v>
      </c>
      <c r="F111" s="0" t="s">
        <v>2918</v>
      </c>
      <c r="G111" s="0" t="s">
        <v>3179</v>
      </c>
    </row>
    <row customHeight="1" ht="11.25">
      <c r="A112" s="0" t="s">
        <v>16</v>
      </c>
      <c r="B112" s="0" t="s">
        <v>3180</v>
      </c>
      <c r="C112" s="0" t="s">
        <v>3181</v>
      </c>
      <c r="D112" s="0" t="s">
        <v>3180</v>
      </c>
      <c r="E112" s="0" t="s">
        <v>3181</v>
      </c>
      <c r="F112" s="0" t="s">
        <v>3182</v>
      </c>
      <c r="G112" s="0" t="s">
        <v>3183</v>
      </c>
    </row>
    <row customHeight="1" ht="11.25">
      <c r="A113" s="0" t="s">
        <v>16</v>
      </c>
      <c r="B113" s="0" t="s">
        <v>3184</v>
      </c>
      <c r="C113" s="0" t="s">
        <v>3185</v>
      </c>
      <c r="D113" s="0" t="s">
        <v>3184</v>
      </c>
      <c r="E113" s="0" t="s">
        <v>3185</v>
      </c>
      <c r="F113" s="0" t="s">
        <v>3182</v>
      </c>
      <c r="G113" s="0" t="s">
        <v>3186</v>
      </c>
    </row>
    <row customHeight="1" ht="11.25">
      <c r="A114" s="0" t="s">
        <v>16</v>
      </c>
      <c r="B114" s="0" t="s">
        <v>100</v>
      </c>
      <c r="C114" s="0" t="s">
        <v>101</v>
      </c>
      <c r="D114" s="0" t="s">
        <v>100</v>
      </c>
      <c r="E114" s="0" t="s">
        <v>101</v>
      </c>
      <c r="F114" s="0" t="s">
        <v>3182</v>
      </c>
      <c r="G114"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DE937-76A8-8DF8-8CAD-2CF7D2875A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3274</v>
      </c>
      <c r="B1" s="835" t="s">
        <v>3275</v>
      </c>
      <c r="C1" s="835" t="s">
        <v>1174</v>
      </c>
    </row>
    <row customHeight="1" ht="11.25">
      <c r="A2" s="835">
        <v>4189678</v>
      </c>
      <c r="B2" s="835" t="s">
        <v>3276</v>
      </c>
      <c r="C2" s="835" t="s">
        <v>3277</v>
      </c>
    </row>
    <row customHeight="1" ht="11.25">
      <c r="A3" s="835">
        <v>4190415</v>
      </c>
      <c r="B3" s="835" t="s">
        <v>3278</v>
      </c>
      <c r="C3" s="835" t="s">
        <v>3277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FA188-0517-FEC8-0EA8-5CE3EB83DF1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3279</v>
      </c>
      <c r="B1" s="163" t="s">
        <v>3280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772DF-EE18-35A2-9C1C-64BDD282172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3281</v>
      </c>
      <c r="B1" s="0" t="b">
        <v>1</v>
      </c>
    </row>
    <row customHeight="1" ht="11.25">
      <c r="A2" s="0" t="s">
        <v>3282</v>
      </c>
      <c r="B2" s="0" t="b">
        <v>0</v>
      </c>
    </row>
    <row customHeight="1" ht="11.25">
      <c r="A3" s="0" t="s">
        <v>3283</v>
      </c>
      <c r="B3" s="0" t="b">
        <v>1</v>
      </c>
    </row>
    <row customHeight="1" ht="11.25">
      <c r="A4" s="0" t="s">
        <v>3284</v>
      </c>
      <c r="B4" s="0" t="b">
        <v>0</v>
      </c>
    </row>
    <row customHeight="1" ht="11.25">
      <c r="A5" s="0" t="s">
        <v>3285</v>
      </c>
      <c r="B5" s="0" t="b">
        <v>0</v>
      </c>
    </row>
    <row customHeight="1" ht="11.25">
      <c r="A6" s="0" t="s">
        <v>3286</v>
      </c>
      <c r="B6" s="0" t="b">
        <v>0</v>
      </c>
    </row>
    <row customHeight="1" ht="11.25">
      <c r="A7" s="0" t="s">
        <v>3287</v>
      </c>
      <c r="B7" s="0" t="b">
        <v>0</v>
      </c>
    </row>
    <row customHeight="1" ht="11.25">
      <c r="A8" s="0" t="s">
        <v>3288</v>
      </c>
      <c r="B8" s="0" t="b">
        <v>0</v>
      </c>
    </row>
    <row customHeight="1" ht="11.25">
      <c r="A9" s="0" t="s">
        <v>3289</v>
      </c>
      <c r="B9" s="0" t="b">
        <v>0</v>
      </c>
    </row>
    <row customHeight="1" ht="11.25">
      <c r="A10" s="0" t="s">
        <v>3290</v>
      </c>
      <c r="B10" s="0" t="b">
        <v>0</v>
      </c>
    </row>
    <row customHeight="1" ht="11.25">
      <c r="A11" s="0" t="s">
        <v>3291</v>
      </c>
      <c r="B11" s="0" t="b">
        <v>0</v>
      </c>
    </row>
    <row customHeight="1" ht="11.25">
      <c r="A12" s="0" t="s">
        <v>3292</v>
      </c>
      <c r="B12" s="0" t="b">
        <v>0</v>
      </c>
    </row>
    <row customHeight="1" ht="11.25">
      <c r="A13" s="0" t="s">
        <v>3293</v>
      </c>
      <c r="B13" s="0" t="b">
        <v>0</v>
      </c>
    </row>
    <row customHeight="1" ht="11.25">
      <c r="A14" s="0" t="s">
        <v>3294</v>
      </c>
      <c r="B14" s="0" t="b">
        <v>1</v>
      </c>
    </row>
    <row customHeight="1" ht="11.25">
      <c r="A15" s="0" t="s">
        <v>3295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79403-9ECA-7398-04F6-1A449D66FA3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7F2F1-E75D-DCD8-33EE-890B3FFFC02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3296</v>
      </c>
      <c r="B1" s="67" t="s">
        <v>3297</v>
      </c>
    </row>
    <row customHeight="1" ht="11.25">
      <c r="A2" s="64" t="s">
        <v>3298</v>
      </c>
      <c r="B2" s="64" t="s">
        <v>3299</v>
      </c>
    </row>
    <row customHeight="1" ht="11.25">
      <c r="A3" s="64" t="s">
        <v>3300</v>
      </c>
      <c r="B3" s="64" t="s">
        <v>3301</v>
      </c>
    </row>
    <row customHeight="1" ht="11.25">
      <c r="A4" s="64" t="s">
        <v>3302</v>
      </c>
      <c r="B4" s="64" t="s">
        <v>3303</v>
      </c>
    </row>
    <row customHeight="1" ht="11.25">
      <c r="A5" s="64" t="s">
        <v>3304</v>
      </c>
      <c r="B5" s="64" t="s">
        <v>3305</v>
      </c>
    </row>
    <row customHeight="1" ht="11.25">
      <c r="A6" s="64" t="s">
        <v>3306</v>
      </c>
      <c r="B6" s="64" t="s">
        <v>3307</v>
      </c>
    </row>
    <row customHeight="1" ht="11.25">
      <c r="A7" s="64" t="s">
        <v>3308</v>
      </c>
      <c r="B7" s="64" t="s">
        <v>3309</v>
      </c>
    </row>
    <row customHeight="1" ht="11.25">
      <c r="A8" s="64" t="s">
        <v>3310</v>
      </c>
      <c r="B8" s="64" t="s">
        <v>3311</v>
      </c>
    </row>
    <row customHeight="1" ht="11.25">
      <c r="A9" s="64" t="s">
        <v>3312</v>
      </c>
      <c r="B9" s="64" t="s">
        <v>3313</v>
      </c>
    </row>
    <row customHeight="1" ht="11.25">
      <c r="A10" s="64" t="s">
        <v>3314</v>
      </c>
      <c r="B10" s="64" t="s">
        <v>3315</v>
      </c>
    </row>
    <row customHeight="1" ht="11.25">
      <c r="A11" s="64" t="s">
        <v>3316</v>
      </c>
      <c r="B11" s="64" t="s">
        <v>3317</v>
      </c>
    </row>
    <row customHeight="1" ht="11.25">
      <c r="A12" s="64" t="s">
        <v>3318</v>
      </c>
      <c r="B12" s="64" t="s">
        <v>3319</v>
      </c>
    </row>
    <row customHeight="1" ht="11.25">
      <c r="A13" s="64" t="s">
        <v>3320</v>
      </c>
      <c r="B13" s="64" t="s">
        <v>3321</v>
      </c>
    </row>
    <row customHeight="1" ht="11.25">
      <c r="A14" s="64" t="s">
        <v>3322</v>
      </c>
      <c r="B14" s="64" t="s">
        <v>3323</v>
      </c>
    </row>
    <row customHeight="1" ht="11.25">
      <c r="A15" s="64" t="s">
        <v>3324</v>
      </c>
      <c r="B15" s="64" t="s">
        <v>3325</v>
      </c>
    </row>
    <row customHeight="1" ht="11.25">
      <c r="A16" s="64" t="s">
        <v>3326</v>
      </c>
      <c r="B16" s="64" t="s">
        <v>3327</v>
      </c>
    </row>
    <row customHeight="1" ht="11.25">
      <c r="A17" s="64" t="s">
        <v>3328</v>
      </c>
      <c r="B17" s="64" t="s">
        <v>3329</v>
      </c>
    </row>
    <row customHeight="1" ht="11.25">
      <c r="A18" s="64" t="s">
        <v>3330</v>
      </c>
      <c r="B18" s="64" t="s">
        <v>3331</v>
      </c>
    </row>
    <row customHeight="1" ht="11.25">
      <c r="A19" s="64" t="s">
        <v>3332</v>
      </c>
      <c r="B19" s="64" t="s">
        <v>3333</v>
      </c>
    </row>
    <row customHeight="1" ht="11.25">
      <c r="A20" s="64" t="s">
        <v>3334</v>
      </c>
      <c r="B20" s="64" t="s">
        <v>3335</v>
      </c>
    </row>
    <row customHeight="1" ht="11.25">
      <c r="A21" s="64" t="s">
        <v>3336</v>
      </c>
      <c r="B21" s="64" t="s">
        <v>3337</v>
      </c>
    </row>
    <row customHeight="1" ht="11.25">
      <c r="A22" s="64" t="s">
        <v>3338</v>
      </c>
      <c r="B22" s="64" t="s">
        <v>3339</v>
      </c>
    </row>
    <row customHeight="1" ht="11.25">
      <c r="A23" s="64" t="s">
        <v>3340</v>
      </c>
      <c r="B23" s="64" t="s">
        <v>3341</v>
      </c>
    </row>
    <row customHeight="1" ht="11.25">
      <c r="A24" s="64" t="s">
        <v>3342</v>
      </c>
      <c r="B24" s="64" t="s">
        <v>3343</v>
      </c>
    </row>
    <row customHeight="1" ht="11.25">
      <c r="A25" s="64" t="s">
        <v>3344</v>
      </c>
      <c r="B25" s="64" t="s">
        <v>3345</v>
      </c>
    </row>
    <row customHeight="1" ht="11.25">
      <c r="A26" s="64" t="s">
        <v>3346</v>
      </c>
      <c r="B26" s="64" t="s">
        <v>3347</v>
      </c>
    </row>
    <row customHeight="1" ht="11.25">
      <c r="A27" s="64" t="s">
        <v>3348</v>
      </c>
      <c r="B27" s="64" t="s">
        <v>3349</v>
      </c>
    </row>
    <row customHeight="1" ht="11.25">
      <c r="A28" s="64" t="s">
        <v>3350</v>
      </c>
      <c r="B28" s="64" t="s">
        <v>3351</v>
      </c>
    </row>
    <row customHeight="1" ht="11.25">
      <c r="A29" s="64" t="s">
        <v>3352</v>
      </c>
      <c r="B29" s="64" t="s">
        <v>3353</v>
      </c>
    </row>
    <row customHeight="1" ht="11.25">
      <c r="A30" s="64" t="s">
        <v>3354</v>
      </c>
      <c r="B30" s="64" t="s">
        <v>3355</v>
      </c>
    </row>
    <row customHeight="1" ht="11.25">
      <c r="A31" s="64" t="s">
        <v>3356</v>
      </c>
      <c r="B31" s="64" t="s">
        <v>3357</v>
      </c>
    </row>
    <row customHeight="1" ht="11.25">
      <c r="A32" s="64" t="s">
        <v>3358</v>
      </c>
      <c r="B32" s="64" t="s">
        <v>3359</v>
      </c>
    </row>
    <row customHeight="1" ht="11.25">
      <c r="A33" s="64" t="s">
        <v>3360</v>
      </c>
      <c r="B33" s="64" t="s">
        <v>3361</v>
      </c>
    </row>
    <row customHeight="1" ht="11.25">
      <c r="A34" s="64" t="s">
        <v>3362</v>
      </c>
      <c r="B34" s="64" t="s">
        <v>3363</v>
      </c>
    </row>
    <row customHeight="1" ht="11.25">
      <c r="A35" s="64" t="s">
        <v>3364</v>
      </c>
      <c r="B35" s="64" t="s">
        <v>3365</v>
      </c>
    </row>
    <row customHeight="1" ht="11.25">
      <c r="A36" s="64" t="s">
        <v>3366</v>
      </c>
      <c r="B36" s="64" t="s">
        <v>3367</v>
      </c>
    </row>
    <row customHeight="1" ht="11.25">
      <c r="A37" s="64" t="s">
        <v>3368</v>
      </c>
      <c r="B37" s="64" t="s">
        <v>3369</v>
      </c>
    </row>
    <row customHeight="1" ht="11.25">
      <c r="A38" s="64" t="s">
        <v>3370</v>
      </c>
      <c r="B38" s="64" t="s">
        <v>3371</v>
      </c>
    </row>
    <row customHeight="1" ht="11.25">
      <c r="A39" s="64" t="s">
        <v>3372</v>
      </c>
      <c r="B39" s="64" t="s">
        <v>3373</v>
      </c>
    </row>
    <row customHeight="1" ht="11.25">
      <c r="A40" s="64" t="s">
        <v>3374</v>
      </c>
      <c r="B40" s="64" t="s">
        <v>3375</v>
      </c>
    </row>
    <row customHeight="1" ht="11.25">
      <c r="A41" s="64" t="s">
        <v>3376</v>
      </c>
      <c r="B41" s="64" t="s">
        <v>3377</v>
      </c>
    </row>
    <row customHeight="1" ht="11.25">
      <c r="A42" s="64" t="s">
        <v>3378</v>
      </c>
      <c r="B42" s="64" t="s">
        <v>3379</v>
      </c>
    </row>
    <row customHeight="1" ht="11.25">
      <c r="A43" s="64" t="s">
        <v>3380</v>
      </c>
      <c r="B43" s="64" t="s">
        <v>3381</v>
      </c>
    </row>
    <row customHeight="1" ht="11.25">
      <c r="A44" s="64" t="s">
        <v>3382</v>
      </c>
      <c r="B44" s="64" t="s">
        <v>3383</v>
      </c>
    </row>
    <row customHeight="1" ht="11.25">
      <c r="A45" s="64" t="s">
        <v>3384</v>
      </c>
      <c r="B45" s="64" t="s">
        <v>3385</v>
      </c>
    </row>
    <row customHeight="1" ht="11.25">
      <c r="A46" s="64" t="s">
        <v>3386</v>
      </c>
      <c r="B46" s="64" t="s">
        <v>3387</v>
      </c>
    </row>
    <row customHeight="1" ht="11.25">
      <c r="A47" s="64" t="s">
        <v>3388</v>
      </c>
      <c r="B47" s="64" t="s">
        <v>3389</v>
      </c>
    </row>
    <row customHeight="1" ht="11.25">
      <c r="A48" s="64" t="s">
        <v>3390</v>
      </c>
      <c r="B48" s="64" t="s">
        <v>3391</v>
      </c>
    </row>
    <row customHeight="1" ht="11.25">
      <c r="A49" s="64" t="s">
        <v>3392</v>
      </c>
      <c r="B49" s="64" t="s">
        <v>3393</v>
      </c>
    </row>
    <row customHeight="1" ht="11.25">
      <c r="A50" s="64" t="s">
        <v>3394</v>
      </c>
      <c r="B50" s="64" t="s">
        <v>3395</v>
      </c>
    </row>
    <row customHeight="1" ht="11.25">
      <c r="A51" s="64" t="s">
        <v>3396</v>
      </c>
      <c r="B51" s="64" t="s">
        <v>3397</v>
      </c>
    </row>
    <row customHeight="1" ht="11.25">
      <c r="A52" s="64" t="s">
        <v>3398</v>
      </c>
      <c r="B52" s="64" t="s">
        <v>3399</v>
      </c>
    </row>
    <row customHeight="1" ht="11.25">
      <c r="A53" s="64" t="s">
        <v>3400</v>
      </c>
      <c r="B53" s="64" t="s">
        <v>3401</v>
      </c>
    </row>
    <row customHeight="1" ht="11.25">
      <c r="A54" s="64" t="s">
        <v>3402</v>
      </c>
      <c r="B54" s="64" t="s">
        <v>3403</v>
      </c>
    </row>
    <row customHeight="1" ht="11.25">
      <c r="A55" s="64" t="s">
        <v>3404</v>
      </c>
      <c r="B55" s="64" t="s">
        <v>3405</v>
      </c>
    </row>
    <row customHeight="1" ht="11.25">
      <c r="A56" s="64" t="s">
        <v>3406</v>
      </c>
      <c r="B56" s="64" t="s">
        <v>3407</v>
      </c>
    </row>
    <row customHeight="1" ht="11.25">
      <c r="A57" s="64" t="s">
        <v>3408</v>
      </c>
      <c r="B57" s="64" t="s">
        <v>3409</v>
      </c>
    </row>
    <row customHeight="1" ht="11.25">
      <c r="A58" s="64" t="s">
        <v>3410</v>
      </c>
      <c r="B58" s="64" t="s">
        <v>3411</v>
      </c>
    </row>
    <row customHeight="1" ht="11.25">
      <c r="A59" s="64" t="s">
        <v>3412</v>
      </c>
      <c r="B59" s="64" t="s">
        <v>3413</v>
      </c>
    </row>
    <row customHeight="1" ht="11.25">
      <c r="A60" s="64" t="s">
        <v>3414</v>
      </c>
      <c r="B60" s="64" t="s">
        <v>3415</v>
      </c>
    </row>
    <row customHeight="1" ht="11.25">
      <c r="A61" s="64"/>
      <c r="B61" s="64" t="s">
        <v>3416</v>
      </c>
    </row>
    <row customHeight="1" ht="11.25">
      <c r="A62" s="64"/>
      <c r="B62" s="64" t="s">
        <v>3417</v>
      </c>
    </row>
    <row customHeight="1" ht="11.25">
      <c r="A63" s="64"/>
      <c r="B63" s="64" t="s">
        <v>3418</v>
      </c>
    </row>
    <row customHeight="1" ht="11.25">
      <c r="A64" s="64"/>
      <c r="B64" s="64" t="s">
        <v>3419</v>
      </c>
    </row>
    <row customHeight="1" ht="11.25">
      <c r="A65" s="64"/>
      <c r="B65" s="64" t="s">
        <v>3420</v>
      </c>
    </row>
    <row customHeight="1" ht="11.25">
      <c r="A66" s="64"/>
      <c r="B66" s="64" t="s">
        <v>3421</v>
      </c>
    </row>
    <row customHeight="1" ht="11.25">
      <c r="A67" s="64"/>
      <c r="B67" s="64" t="s">
        <v>3422</v>
      </c>
    </row>
    <row customHeight="1" ht="11.25">
      <c r="A68" s="64"/>
      <c r="B68" s="64" t="s">
        <v>3423</v>
      </c>
    </row>
    <row customHeight="1" ht="11.25">
      <c r="A69" s="64"/>
      <c r="B69" s="64" t="s">
        <v>3424</v>
      </c>
    </row>
    <row customHeight="1" ht="11.25">
      <c r="A70" s="64"/>
      <c r="B70" s="64" t="s">
        <v>3425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F5A24-6D08-A852-4187-E0803372DF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3426</v>
      </c>
    </row>
    <row customHeight="1" ht="90">
      <c r="B2" s="94" t="s">
        <v>3427</v>
      </c>
    </row>
    <row customHeight="1" ht="67.5">
      <c r="B3" s="94" t="s">
        <v>3428</v>
      </c>
    </row>
    <row customHeight="1" ht="33.75">
      <c r="B4" s="94" t="s">
        <v>3429</v>
      </c>
    </row>
    <row customHeight="1" ht="11.25">
      <c r="B5" s="94" t="s">
        <v>3430</v>
      </c>
    </row>
    <row customHeight="1" ht="22.5">
      <c r="B6" s="94" t="s">
        <v>3431</v>
      </c>
    </row>
    <row customHeight="1" ht="22.5">
      <c r="B7" s="94" t="s">
        <v>3432</v>
      </c>
    </row>
    <row customHeight="1" ht="22.5">
      <c r="B8" s="94" t="s">
        <v>3433</v>
      </c>
    </row>
    <row customHeight="1" ht="22.5">
      <c r="B9" s="94" t="s">
        <v>3434</v>
      </c>
    </row>
    <row customHeight="1" ht="56.25">
      <c r="B10" s="94" t="s">
        <v>3435</v>
      </c>
    </row>
    <row customHeight="1" ht="12.75">
      <c r="B11" s="159" t="s">
        <v>3436</v>
      </c>
    </row>
    <row customHeight="1" ht="11.25">
      <c r="B12" s="93" t="s">
        <v>3437</v>
      </c>
    </row>
    <row customHeight="1" ht="22.5">
      <c r="B13" s="94" t="s">
        <v>3438</v>
      </c>
    </row>
    <row customHeight="1" ht="67.5">
      <c r="B14" s="94" t="s">
        <v>3439</v>
      </c>
    </row>
    <row customHeight="1" ht="22.5">
      <c r="B15" s="94" t="s">
        <v>3440</v>
      </c>
    </row>
    <row customHeight="1" ht="11.25">
      <c r="B16" s="93" t="s">
        <v>3441</v>
      </c>
      <c r="D16" s="100"/>
    </row>
    <row customHeight="1" ht="33.75">
      <c r="B17" s="94" t="s">
        <v>3442</v>
      </c>
    </row>
    <row customHeight="1" ht="33.75">
      <c r="B18" s="94" t="s">
        <v>3443</v>
      </c>
    </row>
    <row customHeight="1" ht="11.25">
      <c r="B19" s="94" t="s">
        <v>3444</v>
      </c>
    </row>
    <row customHeight="1" ht="33.75">
      <c r="B20" s="94" t="s">
        <v>3445</v>
      </c>
    </row>
    <row customHeight="1" ht="11.25">
      <c r="B21" s="93" t="s">
        <v>3446</v>
      </c>
    </row>
    <row customHeight="1" ht="11.25">
      <c r="B22" s="94" t="s">
        <v>3447</v>
      </c>
    </row>
    <row r="24" customHeight="1" ht="22.5">
      <c r="B24" s="161" t="s">
        <v>3448</v>
      </c>
    </row>
    <row r="26" customHeight="1" ht="11.25">
      <c r="B26" s="93" t="s">
        <v>3449</v>
      </c>
    </row>
    <row customHeight="1" ht="22.5">
      <c r="B27" s="160" t="s">
        <v>400</v>
      </c>
    </row>
    <row customHeight="1" ht="56.25">
      <c r="B28" s="160" t="s">
        <v>3450</v>
      </c>
    </row>
    <row customHeight="1" ht="11.25">
      <c r="B29" s="210" t="s">
        <v>3451</v>
      </c>
    </row>
    <row customHeight="1" ht="22.5">
      <c r="B30" s="160" t="s">
        <v>3452</v>
      </c>
    </row>
    <row r="32" customHeight="1" ht="11.25">
      <c r="A32" s="188"/>
      <c r="B32" s="189" t="s">
        <v>3453</v>
      </c>
    </row>
    <row customHeight="1" ht="14.25">
      <c r="A33" s="190">
        <v>1</v>
      </c>
      <c r="B33" s="191" t="s">
        <v>3454</v>
      </c>
    </row>
    <row customHeight="1" ht="14.25">
      <c r="A34" s="190">
        <v>2</v>
      </c>
      <c r="B34" s="191" t="s">
        <v>3455</v>
      </c>
    </row>
    <row customHeight="1" ht="11.25">
      <c r="B35" s="189" t="s">
        <v>3456</v>
      </c>
    </row>
    <row customHeight="1" ht="11.25">
      <c r="B36" s="191" t="s">
        <v>3457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9C9BB-7918-F978-8162-D3A3A52238E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109</v>
      </c>
      <c r="E2" s="2235"/>
      <c r="F2" s="1625"/>
      <c r="G2" s="1620" t="s">
        <v>109</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ООО "Хуадянь-Тенинская ТЭЦ"</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105</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